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G:\LGV\LOCAL GOVERNMENT VICTORIA\VGC\2020-21\06 REPORTING\20 Maps - Charts - Web - etc\Web\WEB - VGC Data - QU 2018-19 - May 2020\"/>
    </mc:Choice>
  </mc:AlternateContent>
  <xr:revisionPtr revIDLastSave="0" documentId="13_ncr:1_{9C376963-79A8-43AF-B9CE-B1DFE566AAE1}" xr6:coauthVersionLast="44" xr6:coauthVersionMax="44" xr10:uidLastSave="{00000000-0000-0000-0000-000000000000}"/>
  <bookViews>
    <workbookView xWindow="-120" yWindow="-120" windowWidth="20730" windowHeight="11160" xr2:uid="{00000000-000D-0000-FFFF-FFFF00000000}"/>
  </bookViews>
  <sheets>
    <sheet name="Description" sheetId="15" r:id="rId1"/>
    <sheet name="VGC3" sheetId="14" r:id="rId2"/>
    <sheet name="Local Roads" sheetId="1" r:id="rId3"/>
  </sheets>
  <definedNames>
    <definedName name="_xlnm.Print_Area" localSheetId="0">Description!$B$1:$C$25</definedName>
    <definedName name="_xlnm.Print_Area" localSheetId="2">'Local Roads'!$A$1:$AA$91</definedName>
    <definedName name="_xlnm.Print_Area" localSheetId="1">'VGC3'!$B$2:$J$53</definedName>
    <definedName name="_xlnm.Print_Titles" localSheetId="2">'Local Roads'!$A:$A,'Local Roads'!$1:$9</definedName>
    <definedName name="_xlnm.Print_Titles" localSheetId="1">'VGC3'!$A:$D,'VGC3'!$1:$11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46" i="14" l="1"/>
  <c r="N32" i="14"/>
  <c r="M32" i="14"/>
  <c r="J32" i="14"/>
  <c r="G32" i="14"/>
  <c r="I28" i="14"/>
  <c r="H28" i="14"/>
  <c r="N28" i="14" s="1"/>
  <c r="E28" i="14"/>
  <c r="O27" i="14"/>
  <c r="I26" i="14"/>
  <c r="O26" i="14" s="1"/>
  <c r="H26" i="14"/>
  <c r="N26" i="14" s="1"/>
  <c r="F26" i="14"/>
  <c r="F28" i="14" s="1"/>
  <c r="E26" i="14"/>
  <c r="O25" i="14"/>
  <c r="N25" i="14"/>
  <c r="M25" i="14"/>
  <c r="J25" i="14"/>
  <c r="G25" i="14"/>
  <c r="O24" i="14"/>
  <c r="N24" i="14"/>
  <c r="M24" i="14"/>
  <c r="J24" i="14"/>
  <c r="G24" i="14"/>
  <c r="O23" i="14"/>
  <c r="N23" i="14"/>
  <c r="M23" i="14"/>
  <c r="J23" i="14"/>
  <c r="G23" i="14"/>
  <c r="O22" i="14"/>
  <c r="N22" i="14"/>
  <c r="M22" i="14"/>
  <c r="J22" i="14"/>
  <c r="J26" i="14" s="1"/>
  <c r="G22" i="14"/>
  <c r="O21" i="14"/>
  <c r="O20" i="14"/>
  <c r="N20" i="14"/>
  <c r="M20" i="14"/>
  <c r="J20" i="14"/>
  <c r="G20" i="14"/>
  <c r="G26" i="14" s="1"/>
  <c r="O19" i="14"/>
  <c r="O18" i="14"/>
  <c r="M17" i="14"/>
  <c r="I17" i="14"/>
  <c r="O17" i="14" s="1"/>
  <c r="H17" i="14"/>
  <c r="N17" i="14" s="1"/>
  <c r="F17" i="14"/>
  <c r="E17" i="14"/>
  <c r="O16" i="14"/>
  <c r="N16" i="14"/>
  <c r="M16" i="14"/>
  <c r="J16" i="14"/>
  <c r="G16" i="14"/>
  <c r="O15" i="14"/>
  <c r="N15" i="14"/>
  <c r="M15" i="14"/>
  <c r="J15" i="14"/>
  <c r="G15" i="14"/>
  <c r="G17" i="14" s="1"/>
  <c r="G28" i="14" s="1"/>
  <c r="O14" i="14"/>
  <c r="N14" i="14"/>
  <c r="M14" i="14"/>
  <c r="J14" i="14"/>
  <c r="G14" i="14"/>
  <c r="O13" i="14"/>
  <c r="N13" i="14"/>
  <c r="M13" i="14"/>
  <c r="J13" i="14"/>
  <c r="J17" i="14" s="1"/>
  <c r="G13" i="14"/>
  <c r="I8" i="14"/>
  <c r="H8" i="14"/>
  <c r="M28" i="14" l="1"/>
  <c r="O28" i="14"/>
  <c r="J28" i="14"/>
  <c r="M26" i="14"/>
  <c r="A91" i="1" l="1"/>
  <c r="AA90" i="1"/>
  <c r="Z90" i="1"/>
  <c r="W90" i="1"/>
  <c r="T90" i="1"/>
  <c r="S90" i="1"/>
  <c r="P90" i="1"/>
  <c r="O90" i="1"/>
  <c r="K90" i="1" l="1"/>
  <c r="C90" i="1"/>
  <c r="G90" i="1"/>
  <c r="D90" i="1"/>
  <c r="H90" i="1"/>
  <c r="E90" i="1"/>
  <c r="I90" i="1"/>
  <c r="Q90" i="1"/>
  <c r="U90" i="1"/>
  <c r="B90" i="1"/>
  <c r="J90" i="1"/>
  <c r="N90" i="1"/>
  <c r="V90" i="1"/>
  <c r="X90" i="1" l="1"/>
  <c r="R90" i="1"/>
  <c r="L90" i="1"/>
  <c r="Y90" i="1" l="1"/>
  <c r="F90" i="1"/>
  <c r="M90" i="1"/>
</calcChain>
</file>

<file path=xl/sharedStrings.xml><?xml version="1.0" encoding="utf-8"?>
<sst xmlns="http://schemas.openxmlformats.org/spreadsheetml/2006/main" count="228" uniqueCount="171">
  <si>
    <t>Victoria Grants Commission</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</si>
  <si>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</si>
  <si>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</si>
  <si>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</si>
  <si>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</si>
  <si>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</si>
  <si>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</si>
  <si>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</si>
  <si>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</si>
  <si>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</si>
  <si>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</si>
  <si>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</si>
  <si>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</si>
  <si>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</si>
  <si>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</si>
  <si>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</si>
  <si>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 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</si>
  <si>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</si>
  <si>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</si>
  <si>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</si>
  <si>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</si>
  <si>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</si>
  <si>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</si>
  <si>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</si>
  <si>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</si>
  <si>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</si>
  <si>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</si>
  <si>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</si>
  <si>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</si>
  <si>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</si>
  <si>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</si>
  <si>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</si>
  <si>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</si>
  <si>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</si>
  <si>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</si>
  <si>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t>
  </si>
  <si>
    <t>Knox (C)</t>
  </si>
  <si>
    <t>Latrobe (C)</t>
  </si>
  <si>
    <t>Loddon (S)</t>
  </si>
  <si>
    <t>Macedon Ranges (S)</t>
  </si>
  <si>
    <t>Manningham (C)</t>
  </si>
  <si>
    <t>Mansfield (S)</t>
  </si>
  <si>
    <t>Maribyrnong (C)</t>
  </si>
  <si>
    <t>Maroondah (C)</t>
  </si>
  <si>
    <t>Melbourne (C)</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</si>
  <si>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</si>
  <si>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</si>
  <si>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</si>
  <si>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</si>
  <si>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</si>
  <si>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</si>
  <si>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</si>
  <si>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</si>
  <si>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</si>
  <si>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</si>
  <si>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</si>
  <si>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</si>
  <si>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</si>
  <si>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</si>
  <si>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</si>
  <si>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</si>
  <si>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</si>
  <si>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</si>
  <si>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</si>
  <si>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</si>
  <si>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</si>
  <si>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</si>
  <si>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</si>
  <si>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</si>
  <si>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</si>
  <si>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</si>
  <si>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</si>
  <si>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</si>
  <si>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</si>
  <si>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</si>
  <si>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</si>
  <si>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</si>
  <si>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</si>
  <si>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</si>
  <si>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Urban Local Roads</t>
  </si>
  <si>
    <t>less than 500 vpd</t>
  </si>
  <si>
    <t>500 to less than 1,000 vpd</t>
  </si>
  <si>
    <t>1,000 to less than 5,000 vpd</t>
  </si>
  <si>
    <t>at least 5,000 vpd</t>
  </si>
  <si>
    <t>VGC3 Local Roads</t>
  </si>
  <si>
    <t>Total Rural</t>
  </si>
  <si>
    <t>less than 100 vpd</t>
  </si>
  <si>
    <t>100 to less than 500 vpd</t>
  </si>
  <si>
    <t>at least 1,000 vpd</t>
  </si>
  <si>
    <t>Total Urban</t>
  </si>
  <si>
    <t>Bridge Deck Area</t>
  </si>
  <si>
    <t>(sq m)</t>
  </si>
  <si>
    <t>Timber</t>
  </si>
  <si>
    <t>Concrete</t>
  </si>
  <si>
    <t>kms</t>
  </si>
  <si>
    <t>Rural Local Roads</t>
  </si>
  <si>
    <t>VGC3</t>
  </si>
  <si>
    <t>Road Type</t>
  </si>
  <si>
    <r>
      <t xml:space="preserve"> Road Lengths 
- Total by Traffic Volume
</t>
    </r>
    <r>
      <rPr>
        <sz val="10"/>
        <color theme="1"/>
        <rFont val="Arial"/>
        <family val="2"/>
      </rPr>
      <t>(including Strategic Routes length)</t>
    </r>
  </si>
  <si>
    <t xml:space="preserve">Strategic Routes 
- Road Lengths
</t>
  </si>
  <si>
    <t>Code</t>
  </si>
  <si>
    <t>Change</t>
  </si>
  <si>
    <t>(kms)</t>
  </si>
  <si>
    <t>Total Urban Local Roads</t>
  </si>
  <si>
    <t>Total Local Roads</t>
  </si>
  <si>
    <t>Bridge Deck Area on Local Roads</t>
  </si>
  <si>
    <t>Timber Deck Area (sq m)</t>
  </si>
  <si>
    <t>Total Bridge Deck Area</t>
  </si>
  <si>
    <t>For what proportion of local roads do actual traffic counts exist as opposed to estimates ? (0-100%)</t>
  </si>
  <si>
    <t>What proportion of the traffic count has been conducted in the past 12 months? (0-100%)</t>
  </si>
  <si>
    <t>COMMENTS - Please add any comments and explanatory notes to the Comments tab.</t>
  </si>
  <si>
    <t>Melton (C)</t>
  </si>
  <si>
    <t xml:space="preserve">Local Roads </t>
  </si>
  <si>
    <r>
      <t xml:space="preserve">Daily Traffic Volume
</t>
    </r>
    <r>
      <rPr>
        <sz val="10"/>
        <color theme="1"/>
        <rFont val="Arial"/>
        <family val="2"/>
      </rPr>
      <t>(vpd - vehicles per day)</t>
    </r>
  </si>
  <si>
    <t>NOTE: The Victoria Grants Commission (VGC) is requesting this data.  Data is used in determining the VGC allocations.</t>
  </si>
  <si>
    <t xml:space="preserve">Urban Local Roads </t>
  </si>
  <si>
    <t>Total Strategic Routes</t>
  </si>
  <si>
    <t>Total Roads Length</t>
  </si>
  <si>
    <t>Outside Print Area</t>
  </si>
  <si>
    <t>Road Length</t>
  </si>
  <si>
    <t>Strategic Routes</t>
  </si>
  <si>
    <t>(%)</t>
  </si>
  <si>
    <t>Additional Information</t>
  </si>
  <si>
    <r>
      <t xml:space="preserve">Natural Surface - has Council made a substantial change to the length of roads being returned to natural surface ?  
Or are there future plans to do so ?   </t>
    </r>
    <r>
      <rPr>
        <sz val="10"/>
        <color rgb="FFFF0000"/>
        <rFont val="Arial"/>
        <family val="2"/>
      </rPr>
      <t>(refer Manual pg 3 &amp; 34)</t>
    </r>
    <r>
      <rPr>
        <sz val="12"/>
        <color theme="1"/>
        <rFont val="Arial"/>
        <family val="2"/>
      </rPr>
      <t xml:space="preserve">  </t>
    </r>
  </si>
  <si>
    <t>Rural Natural Surface Roads</t>
  </si>
  <si>
    <r>
      <t xml:space="preserve">Total Rural Local Roads </t>
    </r>
    <r>
      <rPr>
        <sz val="10"/>
        <color theme="1"/>
        <rFont val="Arial"/>
        <family val="2"/>
      </rPr>
      <t>(includes Natural Surface)</t>
    </r>
  </si>
  <si>
    <t>Concrete/Other Deck Area (sq m)</t>
  </si>
  <si>
    <t xml:space="preserve">Timber </t>
  </si>
  <si>
    <t xml:space="preserve">Concrete </t>
  </si>
  <si>
    <t>Is Strategic Route greater than road length !</t>
  </si>
  <si>
    <r>
      <t xml:space="preserve">Natural Surface Roads </t>
    </r>
    <r>
      <rPr>
        <sz val="9"/>
        <color theme="1"/>
        <rFont val="Arial"/>
        <family val="2"/>
      </rPr>
      <t xml:space="preserve">(all traffic volumes) </t>
    </r>
    <r>
      <rPr>
        <sz val="9"/>
        <color rgb="FFFF0000"/>
        <rFont val="Arial"/>
        <family val="2"/>
      </rPr>
      <t>(Definitions: Manual page 34)</t>
    </r>
    <r>
      <rPr>
        <sz val="9"/>
        <color theme="1"/>
        <rFont val="Arial"/>
        <family val="2"/>
      </rPr>
      <t xml:space="preserve"> </t>
    </r>
  </si>
  <si>
    <r>
      <t xml:space="preserve">All significant changes, 
greater than 10%
</t>
    </r>
    <r>
      <rPr>
        <sz val="12"/>
        <color theme="0"/>
        <rFont val="Arial"/>
        <family val="2"/>
      </rPr>
      <t xml:space="preserve">(highlighted red above) </t>
    </r>
    <r>
      <rPr>
        <b/>
        <sz val="12"/>
        <color theme="0"/>
        <rFont val="Arial"/>
        <family val="2"/>
      </rPr>
      <t xml:space="preserve">
MUST be accompanied by full explanation in the Comments tab.</t>
    </r>
  </si>
  <si>
    <t>To assist with the improvement of 
Local Roads data, 
we seek further CEOs approval 
to confirm data provided.  
Thank you</t>
  </si>
  <si>
    <t>CEO Signature</t>
  </si>
  <si>
    <t>What type of system or process did Council use to derive the above road figures?</t>
  </si>
  <si>
    <t>Other</t>
  </si>
  <si>
    <t>GIS 
Database</t>
  </si>
  <si>
    <t>Roads Register 
 / Database</t>
  </si>
  <si>
    <t>Asset Management System / Register</t>
  </si>
  <si>
    <t>Yes / No</t>
  </si>
  <si>
    <t>CEO Approval 
To improve data collected on this tab, we are seeking additional confirmation that the data provided is accurate and to the satisfaction of the CEO.</t>
  </si>
  <si>
    <t>Over the past 12 months, has there been substantial changes (eg. over 5%) to road lengths, strategic routes, etc.
Please provide comments on any significant changes to the Road Length and/or Strategic Routes in the Comments tab.</t>
  </si>
  <si>
    <t>As at June 2018</t>
  </si>
  <si>
    <t xml:space="preserve"> </t>
  </si>
  <si>
    <t>Council Name</t>
  </si>
  <si>
    <t>500 - 1,000 vpd</t>
  </si>
  <si>
    <t>1,000 - 5,000 vpd</t>
  </si>
  <si>
    <t xml:space="preserve">Natural Surface Roads </t>
  </si>
  <si>
    <t>100 - 500 vpd</t>
  </si>
  <si>
    <t>As at June 2019</t>
  </si>
  <si>
    <t>2018-19</t>
  </si>
  <si>
    <r>
      <t xml:space="preserve">Road Length - by Traffic Volume - </t>
    </r>
    <r>
      <rPr>
        <b/>
        <sz val="14"/>
        <color rgb="FFFF0000"/>
        <rFont val="Arial"/>
        <family val="2"/>
      </rPr>
      <t>as at June 2019</t>
    </r>
  </si>
  <si>
    <r>
      <t xml:space="preserve">Strategic Routes - by Traffic Volume - </t>
    </r>
    <r>
      <rPr>
        <b/>
        <sz val="14"/>
        <color rgb="FFFF0000"/>
        <rFont val="Arial"/>
        <family val="2"/>
      </rPr>
      <t>as at June 2019</t>
    </r>
  </si>
  <si>
    <t>as at 30 June 2019</t>
  </si>
  <si>
    <t>Local Government Accounting &amp; General Information</t>
  </si>
  <si>
    <t>Local Roads</t>
  </si>
  <si>
    <t>Description</t>
  </si>
  <si>
    <t xml:space="preserve">The data in these spreadsheet represents the Council's determination of :
</t>
  </si>
  <si>
    <r>
      <rPr>
        <b/>
        <sz val="11"/>
        <color theme="1"/>
        <rFont val="Arial"/>
        <family val="2"/>
      </rPr>
      <t>Road Length</t>
    </r>
    <r>
      <rPr>
        <sz val="11"/>
        <color theme="1"/>
        <rFont val="Arial"/>
        <family val="2"/>
      </rPr>
      <t xml:space="preserve"> 
- categorised as Urban or Rural.
</t>
    </r>
  </si>
  <si>
    <r>
      <rPr>
        <b/>
        <sz val="11"/>
        <color theme="1"/>
        <rFont val="Arial"/>
        <family val="2"/>
      </rPr>
      <t>Strategic Route</t>
    </r>
    <r>
      <rPr>
        <sz val="11"/>
        <color theme="1"/>
        <rFont val="Arial"/>
        <family val="2"/>
      </rPr>
      <t xml:space="preserve"> 
- is the length of road classified as having strategic route attributes 
  (refer to manual for definitions).
</t>
    </r>
  </si>
  <si>
    <r>
      <rPr>
        <b/>
        <sz val="11"/>
        <color theme="1"/>
        <rFont val="Arial"/>
        <family val="2"/>
      </rPr>
      <t>Traffic Volume</t>
    </r>
    <r>
      <rPr>
        <sz val="11"/>
        <color theme="1"/>
        <rFont val="Arial"/>
        <family val="2"/>
      </rPr>
      <t xml:space="preserve"> 
- the categories of roads are further broken down by "vehicles per day", 
  based on actual or estimated counts available to councils.
</t>
    </r>
  </si>
  <si>
    <t xml:space="preserve">More Information
</t>
  </si>
  <si>
    <t xml:space="preserve">Refer to Manual pages 31-35.
</t>
  </si>
  <si>
    <t>TABS</t>
  </si>
  <si>
    <r>
      <rPr>
        <b/>
        <sz val="11"/>
        <color theme="1"/>
        <rFont val="Arial"/>
        <family val="2"/>
      </rPr>
      <t>VGC3</t>
    </r>
    <r>
      <rPr>
        <sz val="11"/>
        <color theme="1"/>
        <rFont val="Arial"/>
        <family val="2"/>
      </rPr>
      <t xml:space="preserve"> 
- Questionnaire tab showing data requested.
</t>
    </r>
  </si>
  <si>
    <r>
      <rPr>
        <b/>
        <sz val="11"/>
        <color theme="1"/>
        <rFont val="Arial"/>
        <family val="2"/>
      </rPr>
      <t>Local Roads</t>
    </r>
    <r>
      <rPr>
        <sz val="11"/>
        <color theme="1"/>
        <rFont val="Arial"/>
        <family val="2"/>
      </rPr>
      <t xml:space="preserve"> 
- Council data in responses to questionnaire.
</t>
    </r>
  </si>
  <si>
    <t>Conditions 
of Use</t>
  </si>
  <si>
    <t xml:space="preserve">Content from this spreadsheet should be attributed as Victoria Grants Commission data collection.
</t>
  </si>
  <si>
    <t xml:space="preserve">Disclaimer </t>
  </si>
  <si>
    <t xml:space="preserve">The data in these spreadsheets is provided for information purposes only. 
These spreadsheets are produced from data sourced annually from Local Government (councils) in Victoria.  Councils provide permission for this online release.  The data has been analysed, but the Victoria Grants Commission does not guarantee the material to be free from error.  
For more detailed analysis, it is suggested that you contact the Council(s) for verification of its accuracy and reliability.
It is the responsibility of the user to make their own decisions about the accuracy, currency, reliability and correctness of information contained in this data.  
No responsibility is taken for any information that may appear on any other linked websites.
</t>
  </si>
  <si>
    <t>for the year ending 30 June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</si>
</sst>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164" formatCode="#,##0_ ;[Red]\-#,##0\ "/>
    <numFmt numFmtId="165" formatCode="_(* #,##0_);_(* \(#,##0\);_(* &quot;-&quot;_);_(@_)"/>
    <numFmt numFmtId="166" formatCode="#,##0.0_ ;[Red]\-#,##0.0\ "/>
    <numFmt numFmtId="167" formatCode="_(&quot;$&quot;* #,##0_);_(&quot;$&quot;* \(#,##0\);_(&quot;$&quot;* &quot;-&quot;??_);_(@_)"/>
    <numFmt numFmtId="168" formatCode="#,##0.0"/>
  </numFmts>
  <fonts count="34" x14ac:knownFonts="1">
    <font>
      <sz val="11"/>
      <color theme="1"/>
      <name val="Calibri"/>
      <family val="2"/>
      <scheme val="minor"/>
    </font>
    <font>
      <sz val="10"/>
      <color theme="1"/>
      <name val="Arial"/>
      <family val="2"/>
    </font>
    <font>
      <b/>
      <sz val="10"/>
      <name val="Arial"/>
      <family val="2"/>
    </font>
    <font>
      <b/>
      <sz val="12"/>
      <name val="Arial"/>
      <family val="2"/>
    </font>
    <font>
      <i/>
      <sz val="9"/>
      <name val="Arial"/>
      <family val="2"/>
    </font>
    <font>
      <sz val="11"/>
      <color theme="1"/>
      <name val="Arial"/>
      <family val="2"/>
    </font>
    <font>
      <sz val="9"/>
      <color theme="1"/>
      <name val="Arial"/>
      <family val="2"/>
    </font>
    <font>
      <sz val="10"/>
      <name val="Arial"/>
      <family val="2"/>
    </font>
    <font>
      <sz val="12"/>
      <color theme="9" tint="-0.249977111117893"/>
      <name val="Arial"/>
      <family val="2"/>
    </font>
    <font>
      <b/>
      <sz val="14"/>
      <color theme="9" tint="-0.249977111117893"/>
      <name val="Arial"/>
      <family val="2"/>
    </font>
    <font>
      <b/>
      <sz val="12"/>
      <color theme="1"/>
      <name val="Arial"/>
      <family val="2"/>
    </font>
    <font>
      <sz val="12"/>
      <color theme="1"/>
      <name val="Arial"/>
      <family val="2"/>
    </font>
    <font>
      <b/>
      <sz val="12"/>
      <color theme="9" tint="-0.249977111117893"/>
      <name val="Arial"/>
      <family val="2"/>
    </font>
    <font>
      <b/>
      <sz val="14"/>
      <color theme="1"/>
      <name val="Arial"/>
      <family val="2"/>
    </font>
    <font>
      <sz val="11"/>
      <color theme="1"/>
      <name val="Calibri"/>
      <family val="2"/>
      <scheme val="minor"/>
    </font>
    <font>
      <b/>
      <sz val="10"/>
      <color theme="0"/>
      <name val="Arial"/>
      <family val="2"/>
    </font>
    <font>
      <sz val="8"/>
      <color theme="0"/>
      <name val="Arial"/>
      <family val="2"/>
    </font>
    <font>
      <b/>
      <sz val="8"/>
      <color theme="0"/>
      <name val="Arial"/>
      <family val="2"/>
    </font>
    <font>
      <b/>
      <sz val="10"/>
      <color rgb="FFFF0000"/>
      <name val="Arial"/>
      <family val="2"/>
    </font>
    <font>
      <sz val="9"/>
      <name val="Arial"/>
      <family val="2"/>
    </font>
    <font>
      <b/>
      <sz val="12"/>
      <color rgb="FFFF0000"/>
      <name val="Arial"/>
      <family val="2"/>
    </font>
    <font>
      <sz val="10"/>
      <color rgb="FFFF0000"/>
      <name val="Arial"/>
      <family val="2"/>
    </font>
    <font>
      <sz val="9"/>
      <color rgb="FFFF0000"/>
      <name val="Arial"/>
      <family val="2"/>
    </font>
    <font>
      <b/>
      <sz val="10"/>
      <color theme="1"/>
      <name val="Arial"/>
      <family val="2"/>
    </font>
    <font>
      <b/>
      <sz val="12"/>
      <color theme="0"/>
      <name val="Arial"/>
      <family val="2"/>
    </font>
    <font>
      <sz val="12"/>
      <color theme="0"/>
      <name val="Arial"/>
      <family val="2"/>
    </font>
    <font>
      <b/>
      <sz val="11"/>
      <color rgb="FFFF0000"/>
      <name val="Arial"/>
      <family val="2"/>
    </font>
    <font>
      <b/>
      <sz val="14"/>
      <name val="Arial"/>
      <family val="2"/>
    </font>
    <font>
      <b/>
      <sz val="14"/>
      <color rgb="FFFF0000"/>
      <name val="Arial"/>
      <family val="2"/>
    </font>
    <font>
      <sz val="14"/>
      <color theme="1"/>
      <name val="Arial"/>
      <family val="2"/>
    </font>
    <font>
      <b/>
      <sz val="11"/>
      <color theme="9" tint="-0.249977111117893"/>
      <name val="Arial"/>
      <family val="2"/>
    </font>
    <font>
      <b/>
      <sz val="11"/>
      <color theme="1"/>
      <name val="Arial"/>
      <family val="2"/>
    </font>
    <font>
      <sz val="20"/>
      <color theme="1"/>
      <name val="Arial"/>
      <family val="2"/>
    </font>
    <font>
      <b/>
      <sz val="9"/>
      <color theme="1"/>
      <name val="Arial"/>
      <family val="2"/>
    </font>
  </fonts>
  <fills count="13">
    <fill>
      <patternFill patternType="none"/>
    </fill>
    <fill>
      <patternFill patternType="gray125"/>
    </fill>
    <fill>
      <patternFill patternType="solid">
        <fgColor theme="8" tint="0.59999389629810485"/>
        <bgColor indexed="64"/>
      </patternFill>
    </fill>
    <fill>
      <patternFill patternType="solid">
        <fgColor theme="2" tint="-0.249977111117893"/>
        <bgColor indexed="64"/>
      </patternFill>
    </fill>
    <fill>
      <patternFill patternType="solid">
        <fgColor theme="2"/>
        <bgColor indexed="64"/>
      </patternFill>
    </fill>
    <fill>
      <patternFill patternType="gray0625"/>
    </fill>
    <fill>
      <patternFill patternType="solid">
        <fgColor rgb="FF6E6464"/>
        <bgColor indexed="64"/>
      </patternFill>
    </fill>
    <fill>
      <patternFill patternType="solid">
        <fgColor rgb="FF78BEDC"/>
        <bgColor indexed="64"/>
      </patternFill>
    </fill>
    <fill>
      <patternFill patternType="solid">
        <fgColor rgb="FFC8E6F0"/>
        <bgColor indexed="64"/>
      </patternFill>
    </fill>
    <fill>
      <patternFill patternType="mediumGray">
        <fgColor indexed="19"/>
        <bgColor indexed="26"/>
      </patternFill>
    </fill>
    <fill>
      <patternFill patternType="lightGray"/>
    </fill>
    <fill>
      <patternFill patternType="solid">
        <fgColor rgb="FFFF0000"/>
        <bgColor indexed="64"/>
      </patternFill>
    </fill>
    <fill>
      <patternFill patternType="solid">
        <fgColor theme="9" tint="0.39997558519241921"/>
        <bgColor indexed="64"/>
      </patternFill>
    </fill>
  </fills>
  <borders count="4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medium">
        <color indexed="64"/>
      </top>
      <bottom/>
      <diagonal/>
    </border>
    <border>
      <left/>
      <right/>
      <top style="thin">
        <color theme="0" tint="-0.24994659260841701"/>
      </top>
      <bottom style="thin">
        <color theme="0" tint="-0.24994659260841701"/>
      </bottom>
      <diagonal/>
    </border>
    <border>
      <left/>
      <right style="medium">
        <color indexed="64"/>
      </right>
      <top style="thin">
        <color theme="0" tint="-0.24994659260841701"/>
      </top>
      <bottom style="medium">
        <color indexed="64"/>
      </bottom>
      <diagonal/>
    </border>
    <border>
      <left/>
      <right/>
      <top style="thin">
        <color theme="0" tint="-0.24994659260841701"/>
      </top>
      <bottom style="medium">
        <color indexed="64"/>
      </bottom>
      <diagonal/>
    </border>
    <border>
      <left style="medium">
        <color indexed="64"/>
      </left>
      <right/>
      <top style="thin">
        <color theme="0" tint="-0.24994659260841701"/>
      </top>
      <bottom style="medium">
        <color indexed="64"/>
      </bottom>
      <diagonal/>
    </border>
  </borders>
  <cellStyleXfs count="9">
    <xf numFmtId="0" fontId="0" fillId="0" borderId="0"/>
    <xf numFmtId="165" fontId="3" fillId="0" borderId="0" applyFill="0" applyBorder="0">
      <protection locked="0"/>
    </xf>
    <xf numFmtId="41" fontId="3" fillId="0" borderId="0" applyFill="0" applyBorder="0">
      <protection locked="0"/>
    </xf>
    <xf numFmtId="0" fontId="3" fillId="5" borderId="0" applyBorder="0"/>
    <xf numFmtId="9" fontId="14" fillId="0" borderId="0" applyFont="0" applyFill="0" applyBorder="0" applyAlignment="0" applyProtection="0"/>
    <xf numFmtId="41" fontId="3" fillId="9" borderId="0" applyBorder="0"/>
    <xf numFmtId="0" fontId="3" fillId="9" borderId="0" applyFill="0" applyBorder="0">
      <alignment horizontal="left"/>
    </xf>
    <xf numFmtId="167" fontId="3" fillId="10" borderId="0"/>
    <xf numFmtId="0" fontId="7" fillId="0" borderId="0"/>
  </cellStyleXfs>
  <cellXfs count="215">
    <xf numFmtId="0" fontId="0" fillId="0" borderId="0" xfId="0"/>
    <xf numFmtId="0" fontId="2" fillId="0" borderId="0" xfId="0" applyFont="1"/>
    <xf numFmtId="0" fontId="3" fillId="0" borderId="0" xfId="0" applyFont="1"/>
    <xf numFmtId="3" fontId="2" fillId="0" borderId="4" xfId="0" applyNumberFormat="1" applyFont="1" applyBorder="1" applyAlignment="1">
      <alignment vertical="top"/>
    </xf>
    <xf numFmtId="3" fontId="2" fillId="0" borderId="5" xfId="0" applyNumberFormat="1" applyFont="1" applyBorder="1" applyAlignment="1">
      <alignment vertical="top"/>
    </xf>
    <xf numFmtId="3" fontId="2" fillId="0" borderId="6" xfId="0" applyNumberFormat="1" applyFont="1" applyBorder="1" applyAlignment="1">
      <alignment vertical="top"/>
    </xf>
    <xf numFmtId="0" fontId="5" fillId="0" borderId="0" xfId="0" applyFont="1"/>
    <xf numFmtId="0" fontId="6" fillId="0" borderId="0" xfId="0" applyFont="1"/>
    <xf numFmtId="164" fontId="2" fillId="0" borderId="0" xfId="0" applyNumberFormat="1" applyFont="1" applyBorder="1"/>
    <xf numFmtId="164" fontId="3" fillId="0" borderId="0" xfId="0" applyNumberFormat="1" applyFont="1" applyBorder="1"/>
    <xf numFmtId="164" fontId="5" fillId="0" borderId="0" xfId="0" applyNumberFormat="1" applyFont="1" applyBorder="1"/>
    <xf numFmtId="164" fontId="4" fillId="0" borderId="0" xfId="0" applyNumberFormat="1" applyFont="1" applyBorder="1"/>
    <xf numFmtId="164" fontId="6" fillId="0" borderId="0" xfId="0" applyNumberFormat="1" applyFont="1" applyBorder="1"/>
    <xf numFmtId="164" fontId="7" fillId="0" borderId="13" xfId="0" applyNumberFormat="1" applyFont="1" applyBorder="1" applyAlignment="1">
      <alignment vertical="top"/>
    </xf>
    <xf numFmtId="164" fontId="7" fillId="0" borderId="14" xfId="0" applyNumberFormat="1" applyFont="1" applyBorder="1" applyAlignment="1">
      <alignment vertical="top"/>
    </xf>
    <xf numFmtId="164" fontId="7" fillId="0" borderId="16" xfId="0" applyNumberFormat="1" applyFont="1" applyBorder="1" applyAlignment="1">
      <alignment vertical="top"/>
    </xf>
    <xf numFmtId="164" fontId="7" fillId="0" borderId="17" xfId="0" applyNumberFormat="1" applyFont="1" applyBorder="1" applyAlignment="1">
      <alignment vertical="top"/>
    </xf>
    <xf numFmtId="164" fontId="7" fillId="0" borderId="19" xfId="0" applyNumberFormat="1" applyFont="1" applyBorder="1" applyAlignment="1">
      <alignment vertical="top"/>
    </xf>
    <xf numFmtId="164" fontId="7" fillId="0" borderId="20" xfId="0" applyNumberFormat="1" applyFont="1" applyBorder="1" applyAlignment="1">
      <alignment vertical="top"/>
    </xf>
    <xf numFmtId="0" fontId="5" fillId="0" borderId="0" xfId="0" applyFont="1" applyAlignment="1">
      <alignment horizontal="left"/>
    </xf>
    <xf numFmtId="164" fontId="2" fillId="0" borderId="15" xfId="0" applyNumberFormat="1" applyFont="1" applyBorder="1" applyAlignment="1">
      <alignment vertical="top"/>
    </xf>
    <xf numFmtId="164" fontId="2" fillId="0" borderId="18" xfId="0" applyNumberFormat="1" applyFont="1" applyBorder="1" applyAlignment="1">
      <alignment vertical="top"/>
    </xf>
    <xf numFmtId="164" fontId="2" fillId="0" borderId="21" xfId="0" applyNumberFormat="1" applyFont="1" applyBorder="1" applyAlignment="1">
      <alignment vertical="top"/>
    </xf>
    <xf numFmtId="0" fontId="8" fillId="0" borderId="0" xfId="0" applyFont="1"/>
    <xf numFmtId="0" fontId="8" fillId="0" borderId="0" xfId="0" applyFont="1" applyAlignment="1">
      <alignment horizontal="center"/>
    </xf>
    <xf numFmtId="3" fontId="8" fillId="0" borderId="0" xfId="0" applyNumberFormat="1" applyFont="1"/>
    <xf numFmtId="0" fontId="9" fillId="0" borderId="0" xfId="0" applyFont="1"/>
    <xf numFmtId="0" fontId="9" fillId="0" borderId="0" xfId="0" applyFont="1" applyAlignment="1">
      <alignment horizontal="center"/>
    </xf>
    <xf numFmtId="3" fontId="9" fillId="0" borderId="0" xfId="0" applyNumberFormat="1" applyFont="1"/>
    <xf numFmtId="0" fontId="9" fillId="0" borderId="0" xfId="0" applyFont="1" applyAlignment="1">
      <alignment horizontal="right"/>
    </xf>
    <xf numFmtId="3" fontId="9" fillId="0" borderId="0" xfId="0" applyNumberFormat="1" applyFont="1" applyAlignment="1">
      <alignment horizontal="right"/>
    </xf>
    <xf numFmtId="0" fontId="9" fillId="0" borderId="28" xfId="0" applyFont="1" applyBorder="1"/>
    <xf numFmtId="0" fontId="9" fillId="0" borderId="28" xfId="0" applyFont="1" applyBorder="1" applyAlignment="1">
      <alignment horizontal="center"/>
    </xf>
    <xf numFmtId="3" fontId="9" fillId="0" borderId="28" xfId="0" applyNumberFormat="1" applyFont="1" applyBorder="1"/>
    <xf numFmtId="0" fontId="10" fillId="2" borderId="0" xfId="0" applyFont="1" applyFill="1" applyAlignment="1">
      <alignment horizontal="center" wrapText="1"/>
    </xf>
    <xf numFmtId="0" fontId="10" fillId="0" borderId="0" xfId="0" applyFont="1" applyAlignment="1">
      <alignment horizontal="center" wrapText="1"/>
    </xf>
    <xf numFmtId="3" fontId="11" fillId="2" borderId="0" xfId="0" applyNumberFormat="1" applyFont="1" applyFill="1" applyAlignment="1">
      <alignment horizontal="center" wrapText="1"/>
    </xf>
    <xf numFmtId="3" fontId="10" fillId="2" borderId="8" xfId="0" applyNumberFormat="1" applyFont="1" applyFill="1" applyBorder="1" applyAlignment="1">
      <alignment horizontal="center" wrapText="1"/>
    </xf>
    <xf numFmtId="0" fontId="10" fillId="2" borderId="0" xfId="0" applyFont="1" applyFill="1" applyAlignment="1">
      <alignment horizontal="center"/>
    </xf>
    <xf numFmtId="3" fontId="10" fillId="2" borderId="0" xfId="0" applyNumberFormat="1" applyFont="1" applyFill="1" applyAlignment="1">
      <alignment horizontal="center"/>
    </xf>
    <xf numFmtId="3" fontId="11" fillId="2" borderId="0" xfId="0" applyNumberFormat="1" applyFont="1" applyFill="1" applyAlignment="1">
      <alignment horizontal="center"/>
    </xf>
    <xf numFmtId="3" fontId="10" fillId="2" borderId="8" xfId="0" applyNumberFormat="1" applyFont="1" applyFill="1" applyBorder="1" applyAlignment="1">
      <alignment horizontal="center"/>
    </xf>
    <xf numFmtId="0" fontId="10" fillId="0" borderId="0" xfId="0" applyFont="1" applyAlignment="1">
      <alignment horizontal="center"/>
    </xf>
    <xf numFmtId="0" fontId="10" fillId="0" borderId="0" xfId="0" applyFont="1"/>
    <xf numFmtId="0" fontId="11" fillId="0" borderId="0" xfId="0" applyFont="1" applyBorder="1" applyAlignment="1">
      <alignment vertical="top" wrapText="1"/>
    </xf>
    <xf numFmtId="0" fontId="11" fillId="0" borderId="0" xfId="0" applyFont="1" applyBorder="1" applyAlignment="1">
      <alignment horizontal="center"/>
    </xf>
    <xf numFmtId="3" fontId="11" fillId="0" borderId="0" xfId="0" applyNumberFormat="1" applyFont="1"/>
    <xf numFmtId="0" fontId="11" fillId="0" borderId="0" xfId="0" applyFont="1"/>
    <xf numFmtId="0" fontId="11" fillId="0" borderId="0" xfId="0" applyFont="1" applyAlignment="1">
      <alignment horizontal="center"/>
    </xf>
    <xf numFmtId="0" fontId="10" fillId="0" borderId="0" xfId="0" applyFont="1" applyAlignment="1">
      <alignment horizontal="right"/>
    </xf>
    <xf numFmtId="0" fontId="11" fillId="0" borderId="0" xfId="0" applyFont="1" applyAlignment="1">
      <alignment vertical="top" wrapText="1"/>
    </xf>
    <xf numFmtId="3" fontId="11" fillId="0" borderId="0" xfId="0" applyNumberFormat="1" applyFont="1" applyAlignment="1">
      <alignment horizontal="center"/>
    </xf>
    <xf numFmtId="0" fontId="12" fillId="0" borderId="0" xfId="0" applyFont="1"/>
    <xf numFmtId="0" fontId="8" fillId="0" borderId="0" xfId="0" applyFont="1" applyAlignment="1">
      <alignment vertical="top" wrapText="1"/>
    </xf>
    <xf numFmtId="0" fontId="13" fillId="0" borderId="28" xfId="0" applyFont="1" applyBorder="1"/>
    <xf numFmtId="0" fontId="13" fillId="0" borderId="28" xfId="0" applyFont="1" applyBorder="1" applyAlignment="1">
      <alignment vertical="top" wrapText="1"/>
    </xf>
    <xf numFmtId="0" fontId="13" fillId="0" borderId="28" xfId="0" applyFont="1" applyBorder="1" applyAlignment="1">
      <alignment horizontal="center"/>
    </xf>
    <xf numFmtId="3" fontId="13" fillId="0" borderId="28" xfId="0" applyNumberFormat="1" applyFont="1" applyBorder="1"/>
    <xf numFmtId="9" fontId="3" fillId="0" borderId="0" xfId="4" applyFont="1" applyBorder="1"/>
    <xf numFmtId="0" fontId="15" fillId="6" borderId="2" xfId="0" applyFont="1" applyFill="1" applyBorder="1"/>
    <xf numFmtId="0" fontId="15" fillId="6" borderId="25" xfId="0" applyNumberFormat="1" applyFont="1" applyFill="1" applyBorder="1" applyAlignment="1">
      <alignment horizontal="center" vertical="center" wrapText="1"/>
    </xf>
    <xf numFmtId="0" fontId="15" fillId="6" borderId="26" xfId="0" applyNumberFormat="1" applyFont="1" applyFill="1" applyBorder="1" applyAlignment="1">
      <alignment horizontal="center" vertical="center" wrapText="1"/>
    </xf>
    <xf numFmtId="0" fontId="15" fillId="6" borderId="27" xfId="0" applyNumberFormat="1" applyFont="1" applyFill="1" applyBorder="1" applyAlignment="1">
      <alignment horizontal="center" vertical="center" wrapText="1"/>
    </xf>
    <xf numFmtId="0" fontId="15" fillId="6" borderId="1" xfId="0" applyNumberFormat="1" applyFont="1" applyFill="1" applyBorder="1" applyAlignment="1">
      <alignment horizontal="center" vertical="center" wrapText="1"/>
    </xf>
    <xf numFmtId="0" fontId="15" fillId="6" borderId="2" xfId="0" applyFont="1" applyFill="1" applyBorder="1" applyAlignment="1">
      <alignment horizontal="left"/>
    </xf>
    <xf numFmtId="164" fontId="15" fillId="6" borderId="8" xfId="0" applyNumberFormat="1" applyFont="1" applyFill="1" applyBorder="1" applyAlignment="1">
      <alignment horizontal="left" vertical="center"/>
    </xf>
    <xf numFmtId="164" fontId="15" fillId="6" borderId="0" xfId="0" applyNumberFormat="1" applyFont="1" applyFill="1" applyBorder="1" applyAlignment="1">
      <alignment horizontal="left" vertical="center"/>
    </xf>
    <xf numFmtId="164" fontId="15" fillId="6" borderId="9" xfId="0" applyNumberFormat="1" applyFont="1" applyFill="1" applyBorder="1" applyAlignment="1">
      <alignment horizontal="left" vertical="center"/>
    </xf>
    <xf numFmtId="164" fontId="16" fillId="6" borderId="8" xfId="0" applyNumberFormat="1" applyFont="1" applyFill="1" applyBorder="1" applyAlignment="1">
      <alignment horizontal="center" vertical="center" wrapText="1"/>
    </xf>
    <xf numFmtId="164" fontId="16" fillId="6" borderId="0" xfId="0" applyNumberFormat="1" applyFont="1" applyFill="1" applyBorder="1" applyAlignment="1">
      <alignment horizontal="center" vertical="center" wrapText="1"/>
    </xf>
    <xf numFmtId="164" fontId="15" fillId="6" borderId="9" xfId="0" applyNumberFormat="1" applyFont="1" applyFill="1" applyBorder="1" applyAlignment="1">
      <alignment horizontal="center" vertical="center" wrapText="1"/>
    </xf>
    <xf numFmtId="164" fontId="15" fillId="6" borderId="2" xfId="0" applyNumberFormat="1" applyFont="1" applyFill="1" applyBorder="1" applyAlignment="1">
      <alignment horizontal="center" vertical="center" wrapText="1"/>
    </xf>
    <xf numFmtId="164" fontId="15" fillId="6" borderId="8" xfId="0" applyNumberFormat="1" applyFont="1" applyFill="1" applyBorder="1" applyAlignment="1">
      <alignment horizontal="center" vertical="center" wrapText="1"/>
    </xf>
    <xf numFmtId="0" fontId="15" fillId="6" borderId="3" xfId="0" applyFont="1" applyFill="1" applyBorder="1"/>
    <xf numFmtId="164" fontId="16" fillId="6" borderId="10" xfId="0" applyNumberFormat="1" applyFont="1" applyFill="1" applyBorder="1" applyAlignment="1">
      <alignment horizontal="center" vertical="center" wrapText="1"/>
    </xf>
    <xf numFmtId="164" fontId="16" fillId="6" borderId="11" xfId="0" applyNumberFormat="1" applyFont="1" applyFill="1" applyBorder="1" applyAlignment="1">
      <alignment horizontal="center" vertical="center" wrapText="1"/>
    </xf>
    <xf numFmtId="164" fontId="17" fillId="6" borderId="12" xfId="0" applyNumberFormat="1" applyFont="1" applyFill="1" applyBorder="1" applyAlignment="1">
      <alignment horizontal="center" vertical="center" wrapText="1"/>
    </xf>
    <xf numFmtId="164" fontId="17" fillId="6" borderId="3" xfId="0" applyNumberFormat="1" applyFont="1" applyFill="1" applyBorder="1" applyAlignment="1">
      <alignment horizontal="center" vertical="center" wrapText="1"/>
    </xf>
    <xf numFmtId="164" fontId="17" fillId="6" borderId="10" xfId="0" applyNumberFormat="1" applyFont="1" applyFill="1" applyBorder="1" applyAlignment="1">
      <alignment horizontal="center" vertical="center" wrapText="1"/>
    </xf>
    <xf numFmtId="0" fontId="18" fillId="0" borderId="0" xfId="0" applyFont="1"/>
    <xf numFmtId="164" fontId="2" fillId="8" borderId="4" xfId="0" applyNumberFormat="1" applyFont="1" applyFill="1" applyBorder="1" applyAlignment="1">
      <alignment vertical="top"/>
    </xf>
    <xf numFmtId="164" fontId="7" fillId="8" borderId="13" xfId="0" applyNumberFormat="1" applyFont="1" applyFill="1" applyBorder="1" applyAlignment="1">
      <alignment vertical="top"/>
    </xf>
    <xf numFmtId="164" fontId="7" fillId="8" borderId="15" xfId="0" applyNumberFormat="1" applyFont="1" applyFill="1" applyBorder="1" applyAlignment="1">
      <alignment vertical="top"/>
    </xf>
    <xf numFmtId="164" fontId="2" fillId="8" borderId="5" xfId="0" applyNumberFormat="1" applyFont="1" applyFill="1" applyBorder="1" applyAlignment="1">
      <alignment vertical="top"/>
    </xf>
    <xf numFmtId="164" fontId="7" fillId="8" borderId="16" xfId="0" applyNumberFormat="1" applyFont="1" applyFill="1" applyBorder="1" applyAlignment="1">
      <alignment vertical="top"/>
    </xf>
    <xf numFmtId="164" fontId="7" fillId="8" borderId="18" xfId="0" applyNumberFormat="1" applyFont="1" applyFill="1" applyBorder="1" applyAlignment="1">
      <alignment vertical="top"/>
    </xf>
    <xf numFmtId="164" fontId="2" fillId="8" borderId="6" xfId="0" applyNumberFormat="1" applyFont="1" applyFill="1" applyBorder="1" applyAlignment="1">
      <alignment vertical="top"/>
    </xf>
    <xf numFmtId="164" fontId="7" fillId="8" borderId="19" xfId="0" applyNumberFormat="1" applyFont="1" applyFill="1" applyBorder="1" applyAlignment="1">
      <alignment vertical="top"/>
    </xf>
    <xf numFmtId="164" fontId="7" fillId="8" borderId="21" xfId="0" applyNumberFormat="1" applyFont="1" applyFill="1" applyBorder="1" applyAlignment="1">
      <alignment vertical="top"/>
    </xf>
    <xf numFmtId="3" fontId="15" fillId="6" borderId="7" xfId="0" applyNumberFormat="1" applyFont="1" applyFill="1" applyBorder="1" applyAlignment="1">
      <alignment horizontal="right"/>
    </xf>
    <xf numFmtId="164" fontId="15" fillId="6" borderId="22" xfId="0" applyNumberFormat="1" applyFont="1" applyFill="1" applyBorder="1" applyAlignment="1">
      <alignment horizontal="right"/>
    </xf>
    <xf numFmtId="164" fontId="15" fillId="6" borderId="23" xfId="0" applyNumberFormat="1" applyFont="1" applyFill="1" applyBorder="1" applyAlignment="1">
      <alignment horizontal="right"/>
    </xf>
    <xf numFmtId="164" fontId="15" fillId="6" borderId="24" xfId="0" applyNumberFormat="1" applyFont="1" applyFill="1" applyBorder="1" applyAlignment="1">
      <alignment horizontal="right"/>
    </xf>
    <xf numFmtId="164" fontId="15" fillId="6" borderId="7" xfId="0" applyNumberFormat="1" applyFont="1" applyFill="1" applyBorder="1" applyAlignment="1">
      <alignment horizontal="right"/>
    </xf>
    <xf numFmtId="0" fontId="19" fillId="0" borderId="0" xfId="0" applyFont="1"/>
    <xf numFmtId="164" fontId="11" fillId="3" borderId="29" xfId="0" applyNumberFormat="1" applyFont="1" applyFill="1" applyBorder="1"/>
    <xf numFmtId="164" fontId="10" fillId="3" borderId="29" xfId="0" applyNumberFormat="1" applyFont="1" applyFill="1" applyBorder="1"/>
    <xf numFmtId="164" fontId="11" fillId="0" borderId="0" xfId="0" applyNumberFormat="1" applyFont="1"/>
    <xf numFmtId="0" fontId="10" fillId="0" borderId="0" xfId="0" applyFont="1" applyAlignment="1">
      <alignment wrapText="1"/>
    </xf>
    <xf numFmtId="164" fontId="15" fillId="6" borderId="2" xfId="0" applyNumberFormat="1" applyFont="1" applyFill="1" applyBorder="1" applyAlignment="1">
      <alignment horizontal="center" vertical="center"/>
    </xf>
    <xf numFmtId="3" fontId="11" fillId="0" borderId="0" xfId="0" applyNumberFormat="1" applyFont="1" applyAlignment="1">
      <alignment vertical="center"/>
    </xf>
    <xf numFmtId="0" fontId="11" fillId="0" borderId="0" xfId="0" applyFont="1" applyAlignment="1">
      <alignment horizontal="center" vertical="center"/>
    </xf>
    <xf numFmtId="3" fontId="11" fillId="0" borderId="0" xfId="0" applyNumberFormat="1" applyFont="1" applyAlignment="1">
      <alignment horizontal="center" vertical="center"/>
    </xf>
    <xf numFmtId="0" fontId="11" fillId="0" borderId="0" xfId="0" applyFont="1" applyAlignment="1">
      <alignment horizontal="center" vertical="top"/>
    </xf>
    <xf numFmtId="0" fontId="8" fillId="0" borderId="0" xfId="0" applyFont="1" applyBorder="1"/>
    <xf numFmtId="0" fontId="20" fillId="3" borderId="30" xfId="0" applyFont="1" applyFill="1" applyBorder="1"/>
    <xf numFmtId="0" fontId="11" fillId="3" borderId="38" xfId="0" applyFont="1" applyFill="1" applyBorder="1"/>
    <xf numFmtId="0" fontId="20" fillId="3" borderId="31" xfId="0" applyFont="1" applyFill="1" applyBorder="1" applyAlignment="1">
      <alignment horizontal="right"/>
    </xf>
    <xf numFmtId="3" fontId="10" fillId="3" borderId="32" xfId="0" applyNumberFormat="1" applyFont="1" applyFill="1" applyBorder="1" applyAlignment="1">
      <alignment horizontal="center" wrapText="1"/>
    </xf>
    <xf numFmtId="3" fontId="10" fillId="3" borderId="0" xfId="0" applyNumberFormat="1" applyFont="1" applyFill="1" applyBorder="1" applyAlignment="1">
      <alignment horizontal="center" wrapText="1"/>
    </xf>
    <xf numFmtId="3" fontId="23" fillId="3" borderId="33" xfId="0" applyNumberFormat="1" applyFont="1" applyFill="1" applyBorder="1" applyAlignment="1">
      <alignment horizontal="center" wrapText="1"/>
    </xf>
    <xf numFmtId="3" fontId="11" fillId="3" borderId="32" xfId="0" applyNumberFormat="1" applyFont="1" applyFill="1" applyBorder="1" applyAlignment="1">
      <alignment horizontal="center" wrapText="1"/>
    </xf>
    <xf numFmtId="3" fontId="11" fillId="3" borderId="0" xfId="0" applyNumberFormat="1" applyFont="1" applyFill="1" applyBorder="1" applyAlignment="1">
      <alignment horizontal="center" wrapText="1"/>
    </xf>
    <xf numFmtId="3" fontId="11" fillId="3" borderId="32" xfId="0" quotePrefix="1" applyNumberFormat="1" applyFont="1" applyFill="1" applyBorder="1" applyAlignment="1">
      <alignment horizontal="center"/>
    </xf>
    <xf numFmtId="3" fontId="11" fillId="3" borderId="0" xfId="0" quotePrefix="1" applyNumberFormat="1" applyFont="1" applyFill="1" applyBorder="1" applyAlignment="1">
      <alignment horizontal="center"/>
    </xf>
    <xf numFmtId="3" fontId="11" fillId="3" borderId="32" xfId="0" applyNumberFormat="1" applyFont="1" applyFill="1" applyBorder="1"/>
    <xf numFmtId="3" fontId="11" fillId="3" borderId="0" xfId="0" applyNumberFormat="1" applyFont="1" applyFill="1" applyBorder="1"/>
    <xf numFmtId="3" fontId="10" fillId="3" borderId="32" xfId="0" applyNumberFormat="1" applyFont="1" applyFill="1" applyBorder="1"/>
    <xf numFmtId="3" fontId="10" fillId="3" borderId="0" xfId="0" applyNumberFormat="1" applyFont="1" applyFill="1" applyBorder="1"/>
    <xf numFmtId="3" fontId="23" fillId="3" borderId="33" xfId="0" applyNumberFormat="1" applyFont="1" applyFill="1" applyBorder="1" applyAlignment="1">
      <alignment horizontal="center"/>
    </xf>
    <xf numFmtId="164" fontId="11" fillId="4" borderId="29" xfId="0" applyNumberFormat="1" applyFont="1" applyFill="1" applyBorder="1" applyProtection="1"/>
    <xf numFmtId="168" fontId="10" fillId="3" borderId="32" xfId="4" applyNumberFormat="1" applyFont="1" applyFill="1" applyBorder="1"/>
    <xf numFmtId="168" fontId="10" fillId="3" borderId="0" xfId="4" applyNumberFormat="1" applyFont="1" applyFill="1" applyBorder="1"/>
    <xf numFmtId="166" fontId="18" fillId="3" borderId="33" xfId="4" applyNumberFormat="1" applyFont="1" applyFill="1" applyBorder="1" applyAlignment="1">
      <alignment horizontal="center"/>
    </xf>
    <xf numFmtId="168" fontId="11" fillId="3" borderId="32" xfId="4" applyNumberFormat="1" applyFont="1" applyFill="1" applyBorder="1" applyAlignment="1">
      <alignment horizontal="right"/>
    </xf>
    <xf numFmtId="168" fontId="11" fillId="3" borderId="0" xfId="4" applyNumberFormat="1" applyFont="1" applyFill="1" applyBorder="1" applyAlignment="1">
      <alignment horizontal="right"/>
    </xf>
    <xf numFmtId="0" fontId="10" fillId="3" borderId="34" xfId="0" applyFont="1" applyFill="1" applyBorder="1"/>
    <xf numFmtId="0" fontId="10" fillId="3" borderId="28" xfId="0" applyFont="1" applyFill="1" applyBorder="1"/>
    <xf numFmtId="0" fontId="23" fillId="3" borderId="35" xfId="0" applyFont="1" applyFill="1" applyBorder="1"/>
    <xf numFmtId="9" fontId="11" fillId="4" borderId="29" xfId="4" applyNumberFormat="1" applyFont="1" applyFill="1" applyBorder="1" applyAlignment="1">
      <alignment horizontal="center" vertical="center"/>
    </xf>
    <xf numFmtId="168" fontId="10" fillId="3" borderId="34" xfId="4" applyNumberFormat="1" applyFont="1" applyFill="1" applyBorder="1"/>
    <xf numFmtId="168" fontId="10" fillId="3" borderId="28" xfId="4" applyNumberFormat="1" applyFont="1" applyFill="1" applyBorder="1"/>
    <xf numFmtId="166" fontId="18" fillId="3" borderId="35" xfId="4" applyNumberFormat="1" applyFont="1" applyFill="1" applyBorder="1" applyAlignment="1">
      <alignment horizontal="center"/>
    </xf>
    <xf numFmtId="0" fontId="11" fillId="0" borderId="0" xfId="0" applyFont="1" applyBorder="1"/>
    <xf numFmtId="0" fontId="11" fillId="4" borderId="29" xfId="4" applyNumberFormat="1" applyFont="1" applyFill="1" applyBorder="1" applyAlignment="1">
      <alignment horizontal="center" vertical="center" wrapText="1"/>
    </xf>
    <xf numFmtId="3" fontId="23" fillId="2" borderId="29" xfId="0" applyNumberFormat="1" applyFont="1" applyFill="1" applyBorder="1" applyAlignment="1">
      <alignment horizontal="center" wrapText="1"/>
    </xf>
    <xf numFmtId="3" fontId="11" fillId="4" borderId="40" xfId="0" applyNumberFormat="1" applyFont="1" applyFill="1" applyBorder="1" applyAlignment="1">
      <alignment horizontal="left" vertical="center"/>
    </xf>
    <xf numFmtId="3" fontId="11" fillId="4" borderId="41" xfId="0" applyNumberFormat="1" applyFont="1" applyFill="1" applyBorder="1" applyAlignment="1">
      <alignment horizontal="left" vertical="center"/>
    </xf>
    <xf numFmtId="3" fontId="10" fillId="4" borderId="42" xfId="0" applyNumberFormat="1" applyFont="1" applyFill="1" applyBorder="1" applyAlignment="1">
      <alignment horizontal="left" vertical="center"/>
    </xf>
    <xf numFmtId="3" fontId="11" fillId="4" borderId="33" xfId="0" applyNumberFormat="1" applyFont="1" applyFill="1" applyBorder="1" applyAlignment="1">
      <alignment horizontal="left" vertical="center"/>
    </xf>
    <xf numFmtId="3" fontId="11" fillId="4" borderId="0" xfId="0" applyNumberFormat="1" applyFont="1" applyFill="1" applyBorder="1" applyAlignment="1">
      <alignment horizontal="left" vertical="center"/>
    </xf>
    <xf numFmtId="3" fontId="11" fillId="4" borderId="32" xfId="0" applyNumberFormat="1" applyFont="1" applyFill="1" applyBorder="1" applyAlignment="1">
      <alignment horizontal="left" vertical="center"/>
    </xf>
    <xf numFmtId="3" fontId="11" fillId="4" borderId="31" xfId="0" applyNumberFormat="1" applyFont="1" applyFill="1" applyBorder="1" applyAlignment="1">
      <alignment horizontal="left" vertical="center"/>
    </xf>
    <xf numFmtId="3" fontId="11" fillId="4" borderId="38" xfId="0" applyNumberFormat="1" applyFont="1" applyFill="1" applyBorder="1" applyAlignment="1">
      <alignment horizontal="left" vertical="center"/>
    </xf>
    <xf numFmtId="3" fontId="11" fillId="4" borderId="30" xfId="0" applyNumberFormat="1" applyFont="1" applyFill="1" applyBorder="1" applyAlignment="1">
      <alignment horizontal="left" vertical="center"/>
    </xf>
    <xf numFmtId="0" fontId="11" fillId="4" borderId="29" xfId="4" quotePrefix="1" applyNumberFormat="1" applyFont="1" applyFill="1" applyBorder="1" applyAlignment="1">
      <alignment horizontal="center" vertical="center"/>
    </xf>
    <xf numFmtId="0" fontId="11" fillId="0" borderId="0" xfId="0" applyNumberFormat="1" applyFont="1" applyAlignment="1">
      <alignment vertical="center"/>
    </xf>
    <xf numFmtId="168" fontId="10" fillId="3" borderId="0" xfId="0" applyNumberFormat="1" applyFont="1" applyFill="1" applyBorder="1"/>
    <xf numFmtId="168" fontId="10" fillId="3" borderId="32" xfId="0" applyNumberFormat="1" applyFont="1" applyFill="1" applyBorder="1"/>
    <xf numFmtId="3" fontId="10" fillId="2" borderId="0" xfId="0" applyNumberFormat="1" applyFont="1" applyFill="1" applyAlignment="1">
      <alignment horizontal="center" wrapText="1"/>
    </xf>
    <xf numFmtId="3" fontId="1" fillId="3" borderId="33" xfId="0" applyNumberFormat="1" applyFont="1" applyFill="1" applyBorder="1" applyAlignment="1">
      <alignment horizontal="center" wrapText="1"/>
    </xf>
    <xf numFmtId="3" fontId="1" fillId="3" borderId="33" xfId="0" quotePrefix="1" applyNumberFormat="1" applyFont="1" applyFill="1" applyBorder="1" applyAlignment="1">
      <alignment horizontal="center"/>
    </xf>
    <xf numFmtId="3" fontId="1" fillId="3" borderId="33" xfId="0" applyNumberFormat="1" applyFont="1" applyFill="1" applyBorder="1" applyAlignment="1">
      <alignment horizontal="center"/>
    </xf>
    <xf numFmtId="164" fontId="10" fillId="0" borderId="0" xfId="0" applyNumberFormat="1" applyFont="1" applyAlignment="1">
      <alignment horizontal="center"/>
    </xf>
    <xf numFmtId="164" fontId="11" fillId="0" borderId="0" xfId="0" applyNumberFormat="1" applyFont="1" applyAlignment="1">
      <alignment horizontal="center"/>
    </xf>
    <xf numFmtId="164" fontId="11" fillId="0" borderId="0" xfId="0" applyNumberFormat="1" applyFont="1" applyBorder="1" applyAlignment="1">
      <alignment vertical="top" wrapText="1"/>
    </xf>
    <xf numFmtId="166" fontId="18" fillId="3" borderId="33" xfId="4" applyNumberFormat="1" applyFont="1" applyFill="1" applyBorder="1" applyAlignment="1">
      <alignment horizontal="right"/>
    </xf>
    <xf numFmtId="164" fontId="10" fillId="2" borderId="36" xfId="0" applyNumberFormat="1" applyFont="1" applyFill="1" applyBorder="1" applyAlignment="1"/>
    <xf numFmtId="164" fontId="10" fillId="2" borderId="39" xfId="0" applyNumberFormat="1" applyFont="1" applyFill="1" applyBorder="1" applyAlignment="1"/>
    <xf numFmtId="3" fontId="10" fillId="2" borderId="37" xfId="0" applyNumberFormat="1" applyFont="1" applyFill="1" applyBorder="1" applyAlignment="1">
      <alignment horizontal="center"/>
    </xf>
    <xf numFmtId="0" fontId="10" fillId="3" borderId="32" xfId="0" applyFont="1" applyFill="1" applyBorder="1"/>
    <xf numFmtId="0" fontId="10" fillId="3" borderId="0" xfId="0" applyFont="1" applyFill="1" applyBorder="1"/>
    <xf numFmtId="0" fontId="23" fillId="3" borderId="33" xfId="0" applyFont="1" applyFill="1" applyBorder="1"/>
    <xf numFmtId="0" fontId="27" fillId="6" borderId="1" xfId="0" applyFont="1" applyFill="1" applyBorder="1"/>
    <xf numFmtId="164" fontId="27" fillId="7" borderId="22" xfId="0" applyNumberFormat="1" applyFont="1" applyFill="1" applyBorder="1"/>
    <xf numFmtId="164" fontId="27" fillId="7" borderId="23" xfId="0" applyNumberFormat="1" applyFont="1" applyFill="1" applyBorder="1"/>
    <xf numFmtId="164" fontId="27" fillId="7" borderId="24" xfId="0" applyNumberFormat="1" applyFont="1" applyFill="1" applyBorder="1"/>
    <xf numFmtId="0" fontId="29" fillId="0" borderId="0" xfId="0" applyFont="1"/>
    <xf numFmtId="0" fontId="11" fillId="4" borderId="36" xfId="4" applyNumberFormat="1" applyFont="1" applyFill="1" applyBorder="1" applyAlignment="1">
      <alignment horizontal="left" vertical="center" wrapText="1"/>
    </xf>
    <xf numFmtId="0" fontId="11" fillId="4" borderId="39" xfId="4" applyNumberFormat="1" applyFont="1" applyFill="1" applyBorder="1" applyAlignment="1">
      <alignment horizontal="left" vertical="center" wrapText="1"/>
    </xf>
    <xf numFmtId="0" fontId="11" fillId="4" borderId="37" xfId="4" applyNumberFormat="1" applyFont="1" applyFill="1" applyBorder="1" applyAlignment="1">
      <alignment horizontal="left" vertical="center" wrapText="1"/>
    </xf>
    <xf numFmtId="168" fontId="20" fillId="3" borderId="32" xfId="4" applyNumberFormat="1" applyFont="1" applyFill="1" applyBorder="1" applyAlignment="1">
      <alignment horizontal="center" wrapText="1"/>
    </xf>
    <xf numFmtId="168" fontId="20" fillId="3" borderId="0" xfId="4" applyNumberFormat="1" applyFont="1" applyFill="1" applyBorder="1" applyAlignment="1">
      <alignment horizontal="center" wrapText="1"/>
    </xf>
    <xf numFmtId="168" fontId="20" fillId="3" borderId="33" xfId="4" applyNumberFormat="1" applyFont="1" applyFill="1" applyBorder="1" applyAlignment="1">
      <alignment horizontal="center" wrapText="1"/>
    </xf>
    <xf numFmtId="3" fontId="10" fillId="2" borderId="0" xfId="0" applyNumberFormat="1" applyFont="1" applyFill="1" applyAlignment="1">
      <alignment horizontal="center" wrapText="1"/>
    </xf>
    <xf numFmtId="0" fontId="24" fillId="11" borderId="30" xfId="0" applyFont="1" applyFill="1" applyBorder="1" applyAlignment="1">
      <alignment horizontal="center" vertical="center" wrapText="1"/>
    </xf>
    <xf numFmtId="0" fontId="24" fillId="11" borderId="38" xfId="0" applyFont="1" applyFill="1" applyBorder="1" applyAlignment="1">
      <alignment horizontal="center" vertical="center" wrapText="1"/>
    </xf>
    <xf numFmtId="0" fontId="24" fillId="11" borderId="31" xfId="0" applyFont="1" applyFill="1" applyBorder="1" applyAlignment="1">
      <alignment horizontal="center" vertical="center" wrapText="1"/>
    </xf>
    <xf numFmtId="0" fontId="24" fillId="11" borderId="32" xfId="0" applyFont="1" applyFill="1" applyBorder="1" applyAlignment="1">
      <alignment horizontal="center" vertical="center" wrapText="1"/>
    </xf>
    <xf numFmtId="0" fontId="24" fillId="11" borderId="0" xfId="0" applyFont="1" applyFill="1" applyBorder="1" applyAlignment="1">
      <alignment horizontal="center" vertical="center" wrapText="1"/>
    </xf>
    <xf numFmtId="0" fontId="24" fillId="11" borderId="33" xfId="0" applyFont="1" applyFill="1" applyBorder="1" applyAlignment="1">
      <alignment horizontal="center" vertical="center" wrapText="1"/>
    </xf>
    <xf numFmtId="0" fontId="24" fillId="11" borderId="34" xfId="0" applyFont="1" applyFill="1" applyBorder="1" applyAlignment="1">
      <alignment horizontal="center" vertical="center" wrapText="1"/>
    </xf>
    <xf numFmtId="0" fontId="24" fillId="11" borderId="28" xfId="0" applyFont="1" applyFill="1" applyBorder="1" applyAlignment="1">
      <alignment horizontal="center" vertical="center" wrapText="1"/>
    </xf>
    <xf numFmtId="0" fontId="24" fillId="11" borderId="35" xfId="0" applyFont="1" applyFill="1" applyBorder="1" applyAlignment="1">
      <alignment horizontal="center" vertical="center" wrapText="1"/>
    </xf>
    <xf numFmtId="0" fontId="26" fillId="2" borderId="30" xfId="0" applyFont="1" applyFill="1" applyBorder="1" applyAlignment="1">
      <alignment horizontal="center" vertical="top" wrapText="1"/>
    </xf>
    <xf numFmtId="0" fontId="26" fillId="2" borderId="38" xfId="0" applyFont="1" applyFill="1" applyBorder="1" applyAlignment="1">
      <alignment horizontal="center" vertical="top" wrapText="1"/>
    </xf>
    <xf numFmtId="0" fontId="26" fillId="2" borderId="31" xfId="0" applyFont="1" applyFill="1" applyBorder="1" applyAlignment="1">
      <alignment horizontal="center" vertical="top" wrapText="1"/>
    </xf>
    <xf numFmtId="0" fontId="26" fillId="2" borderId="34" xfId="0" applyFont="1" applyFill="1" applyBorder="1" applyAlignment="1">
      <alignment horizontal="center" vertical="top" wrapText="1"/>
    </xf>
    <xf numFmtId="0" fontId="26" fillId="2" borderId="28" xfId="0" applyFont="1" applyFill="1" applyBorder="1" applyAlignment="1">
      <alignment horizontal="center" vertical="top" wrapText="1"/>
    </xf>
    <xf numFmtId="0" fontId="26" fillId="2" borderId="35" xfId="0" applyFont="1" applyFill="1" applyBorder="1" applyAlignment="1">
      <alignment horizontal="center" vertical="top" wrapText="1"/>
    </xf>
    <xf numFmtId="168" fontId="10" fillId="2" borderId="32" xfId="4" applyNumberFormat="1" applyFont="1" applyFill="1" applyBorder="1" applyAlignment="1">
      <alignment horizontal="center" vertical="center" wrapText="1"/>
    </xf>
    <xf numFmtId="168" fontId="10" fillId="2" borderId="0" xfId="4" applyNumberFormat="1" applyFont="1" applyFill="1" applyBorder="1" applyAlignment="1">
      <alignment horizontal="center" vertical="center" wrapText="1"/>
    </xf>
    <xf numFmtId="168" fontId="10" fillId="2" borderId="33" xfId="4" applyNumberFormat="1" applyFont="1" applyFill="1" applyBorder="1" applyAlignment="1">
      <alignment horizontal="center" vertical="center" wrapText="1"/>
    </xf>
    <xf numFmtId="3" fontId="23" fillId="2" borderId="36" xfId="0" applyNumberFormat="1" applyFont="1" applyFill="1" applyBorder="1" applyAlignment="1">
      <alignment horizontal="center" wrapText="1"/>
    </xf>
    <xf numFmtId="3" fontId="23" fillId="2" borderId="39" xfId="0" applyNumberFormat="1" applyFont="1" applyFill="1" applyBorder="1" applyAlignment="1">
      <alignment horizontal="center" wrapText="1"/>
    </xf>
    <xf numFmtId="3" fontId="23" fillId="2" borderId="37" xfId="0" applyNumberFormat="1" applyFont="1" applyFill="1" applyBorder="1" applyAlignment="1">
      <alignment horizontal="center" wrapText="1"/>
    </xf>
    <xf numFmtId="0" fontId="12" fillId="0" borderId="0" xfId="0" applyFont="1" applyAlignment="1">
      <alignment horizontal="right"/>
    </xf>
    <xf numFmtId="0" fontId="30" fillId="0" borderId="0" xfId="0" applyFont="1"/>
    <xf numFmtId="0" fontId="12" fillId="0" borderId="28" xfId="0" applyFont="1" applyBorder="1"/>
    <xf numFmtId="0" fontId="31" fillId="2" borderId="0" xfId="0" applyFont="1" applyFill="1"/>
    <xf numFmtId="0" fontId="5" fillId="2" borderId="0" xfId="0" applyFont="1" applyFill="1" applyAlignment="1">
      <alignment vertical="top"/>
    </xf>
    <xf numFmtId="3" fontId="32" fillId="2" borderId="0" xfId="0" applyNumberFormat="1" applyFont="1" applyFill="1" applyAlignment="1">
      <alignment vertical="top"/>
    </xf>
    <xf numFmtId="0" fontId="31" fillId="0" borderId="0" xfId="0" applyFont="1" applyAlignment="1">
      <alignment vertical="top" wrapText="1"/>
    </xf>
    <xf numFmtId="0" fontId="5" fillId="0" borderId="0" xfId="0" applyFont="1" applyAlignment="1">
      <alignment vertical="top" wrapText="1"/>
    </xf>
    <xf numFmtId="0" fontId="5" fillId="0" borderId="0" xfId="0" applyFont="1" applyAlignment="1">
      <alignment horizontal="left" vertical="top" wrapText="1"/>
    </xf>
    <xf numFmtId="0" fontId="5" fillId="12" borderId="0" xfId="0" applyFont="1" applyFill="1" applyAlignment="1">
      <alignment vertical="top" wrapText="1"/>
    </xf>
    <xf numFmtId="0" fontId="5" fillId="2" borderId="0" xfId="0" applyFont="1" applyFill="1" applyAlignment="1">
      <alignment vertical="top" wrapText="1"/>
    </xf>
    <xf numFmtId="0" fontId="33" fillId="0" borderId="0" xfId="0" applyFont="1" applyAlignment="1">
      <alignment vertical="top" wrapText="1"/>
    </xf>
    <xf numFmtId="0" fontId="6" fillId="0" borderId="0" xfId="0" applyFont="1" applyAlignment="1">
      <alignment horizontal="left" vertical="top" wrapText="1"/>
    </xf>
    <xf numFmtId="0" fontId="6" fillId="0" borderId="0" xfId="0" applyFont="1" applyAlignment="1">
      <alignment horizontal="left" vertical="distributed" wrapText="1"/>
    </xf>
    <xf numFmtId="0" fontId="33" fillId="2" borderId="0" xfId="0" applyFont="1" applyFill="1"/>
    <xf numFmtId="0" fontId="6" fillId="2" borderId="0" xfId="0" applyFont="1" applyFill="1" applyAlignment="1">
      <alignment vertical="top"/>
    </xf>
    <xf numFmtId="0" fontId="33" fillId="0" borderId="28" xfId="0" applyFont="1" applyBorder="1"/>
    <xf numFmtId="0" fontId="33" fillId="0" borderId="28" xfId="0" applyFont="1" applyBorder="1" applyAlignment="1">
      <alignment vertical="top" wrapText="1"/>
    </xf>
    <xf numFmtId="3" fontId="5" fillId="0" borderId="0" xfId="0" applyNumberFormat="1" applyFont="1"/>
  </cellXfs>
  <cellStyles count="9">
    <cellStyle name="Data" xfId="1" xr:uid="{00000000-0005-0000-0000-000000000000}"/>
    <cellStyle name="Data 2" xfId="2" xr:uid="{00000000-0005-0000-0000-000001000000}"/>
    <cellStyle name="Formula" xfId="5" xr:uid="{00000000-0005-0000-0000-000002000000}"/>
    <cellStyle name="FormulaNoNumber" xfId="6" xr:uid="{00000000-0005-0000-0000-000003000000}"/>
    <cellStyle name="Heading" xfId="3" xr:uid="{00000000-0005-0000-0000-000004000000}"/>
    <cellStyle name="NoData" xfId="7" xr:uid="{00000000-0005-0000-0000-000005000000}"/>
    <cellStyle name="Normal" xfId="0" builtinId="0"/>
    <cellStyle name="Normal 2" xfId="8" xr:uid="{00000000-0005-0000-0000-000007000000}"/>
    <cellStyle name="Percent" xfId="4" builtinId="5"/>
  </cellStyles>
  <dxfs count="4">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s>
  <tableStyles count="0" defaultTableStyle="TableStyleMedium9" defaultPivotStyle="PivotStyleLight16"/>
  <colors>
    <mruColors>
      <color rgb="FFFFFFCC"/>
      <color rgb="FFFFFF99"/>
      <color rgb="FF78BEDC"/>
      <color rgb="FF6E6464"/>
      <color rgb="FFC8E6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C0C02-B1EE-4ABE-AC20-BA1B7E3B9810}">
  <sheetPr>
    <tabColor theme="6" tint="0.39997558519241921"/>
  </sheetPr>
  <dimension ref="A1:I189"/>
  <sheetViews>
    <sheetView showGridLines="0" tabSelected="1" zoomScale="80" zoomScaleNormal="80" zoomScalePageLayoutView="50" workbookViewId="0">
      <pane ySplit="6" topLeftCell="A7" activePane="bottomLeft" state="frozen"/>
      <selection pane="bottomLeft"/>
    </sheetView>
  </sheetViews>
  <sheetFormatPr defaultColWidth="12.7109375" defaultRowHeight="14.25" x14ac:dyDescent="0.2"/>
  <cols>
    <col min="1" max="1" width="20.7109375" style="6" customWidth="1"/>
    <col min="2" max="2" width="14.7109375" style="6" customWidth="1"/>
    <col min="3" max="3" width="70.7109375" style="6" customWidth="1"/>
    <col min="4" max="16384" width="12.7109375" style="6"/>
  </cols>
  <sheetData>
    <row r="1" spans="2:3" s="23" customFormat="1" ht="15.75" x14ac:dyDescent="0.25">
      <c r="C1" s="196" t="s">
        <v>150</v>
      </c>
    </row>
    <row r="2" spans="2:3" s="23" customFormat="1" ht="15.75" x14ac:dyDescent="0.25">
      <c r="B2" s="197" t="s">
        <v>0</v>
      </c>
      <c r="C2" s="52"/>
    </row>
    <row r="3" spans="2:3" s="23" customFormat="1" ht="18" x14ac:dyDescent="0.25">
      <c r="B3" s="26" t="s">
        <v>154</v>
      </c>
      <c r="C3" s="52"/>
    </row>
    <row r="4" spans="2:3" s="23" customFormat="1" ht="15.75" x14ac:dyDescent="0.25">
      <c r="B4" s="197" t="s">
        <v>170</v>
      </c>
      <c r="C4" s="52"/>
    </row>
    <row r="5" spans="2:3" s="23" customFormat="1" ht="16.5" thickBot="1" x14ac:dyDescent="0.3">
      <c r="B5" s="198"/>
      <c r="C5" s="198"/>
    </row>
    <row r="7" spans="2:3" ht="15" x14ac:dyDescent="0.25">
      <c r="B7" s="199"/>
      <c r="C7" s="200"/>
    </row>
    <row r="8" spans="2:3" ht="25.5" x14ac:dyDescent="0.25">
      <c r="B8" s="199" t="s">
        <v>96</v>
      </c>
      <c r="C8" s="201" t="s">
        <v>155</v>
      </c>
    </row>
    <row r="9" spans="2:3" ht="15" x14ac:dyDescent="0.25">
      <c r="B9" s="199"/>
      <c r="C9" s="200"/>
    </row>
    <row r="10" spans="2:3" ht="15" x14ac:dyDescent="0.2">
      <c r="B10" s="202"/>
      <c r="C10" s="203"/>
    </row>
    <row r="11" spans="2:3" ht="15" x14ac:dyDescent="0.2">
      <c r="B11" s="202"/>
      <c r="C11" s="203"/>
    </row>
    <row r="12" spans="2:3" ht="42.75" x14ac:dyDescent="0.2">
      <c r="B12" s="202" t="s">
        <v>156</v>
      </c>
      <c r="C12" s="204" t="s">
        <v>157</v>
      </c>
    </row>
    <row r="13" spans="2:3" ht="43.5" x14ac:dyDescent="0.2">
      <c r="B13" s="202"/>
      <c r="C13" s="203" t="s">
        <v>158</v>
      </c>
    </row>
    <row r="14" spans="2:3" ht="57.75" x14ac:dyDescent="0.2">
      <c r="B14" s="202"/>
      <c r="C14" s="204" t="s">
        <v>159</v>
      </c>
    </row>
    <row r="15" spans="2:3" ht="57.75" x14ac:dyDescent="0.2">
      <c r="B15" s="202"/>
      <c r="C15" s="203" t="s">
        <v>160</v>
      </c>
    </row>
    <row r="16" spans="2:3" ht="45" x14ac:dyDescent="0.2">
      <c r="B16" s="202" t="s">
        <v>161</v>
      </c>
      <c r="C16" s="203" t="s">
        <v>162</v>
      </c>
    </row>
    <row r="17" spans="2:3" ht="43.5" x14ac:dyDescent="0.2">
      <c r="B17" s="202" t="s">
        <v>163</v>
      </c>
      <c r="C17" s="205" t="s">
        <v>164</v>
      </c>
    </row>
    <row r="18" spans="2:3" ht="43.5" x14ac:dyDescent="0.2">
      <c r="B18" s="202"/>
      <c r="C18" s="206" t="s">
        <v>165</v>
      </c>
    </row>
    <row r="19" spans="2:3" s="23" customFormat="1" ht="16.5" thickBot="1" x14ac:dyDescent="0.3">
      <c r="B19" s="198"/>
      <c r="C19" s="198"/>
    </row>
    <row r="20" spans="2:3" s="7" customFormat="1" ht="12" x14ac:dyDescent="0.2"/>
    <row r="21" spans="2:3" s="7" customFormat="1" ht="36" x14ac:dyDescent="0.2">
      <c r="B21" s="207" t="s">
        <v>166</v>
      </c>
      <c r="C21" s="208" t="s">
        <v>167</v>
      </c>
    </row>
    <row r="22" spans="2:3" s="7" customFormat="1" ht="144" x14ac:dyDescent="0.2">
      <c r="B22" s="207" t="s">
        <v>168</v>
      </c>
      <c r="C22" s="209" t="s">
        <v>169</v>
      </c>
    </row>
    <row r="23" spans="2:3" s="7" customFormat="1" ht="12" x14ac:dyDescent="0.2">
      <c r="B23" s="210"/>
      <c r="C23" s="211"/>
    </row>
    <row r="24" spans="2:3" s="7" customFormat="1" ht="12.75" thickBot="1" x14ac:dyDescent="0.25">
      <c r="B24" s="212"/>
      <c r="C24" s="213"/>
    </row>
    <row r="189" spans="1:9" s="214" customFormat="1" ht="15.75" x14ac:dyDescent="0.25">
      <c r="A189" s="6"/>
      <c r="B189" s="6"/>
      <c r="C189" s="98"/>
      <c r="D189" s="6"/>
      <c r="E189" s="6"/>
      <c r="F189" s="6"/>
      <c r="G189" s="6"/>
      <c r="H189" s="6"/>
      <c r="I189" s="6"/>
    </row>
  </sheetData>
  <protectedRanges>
    <protectedRange sqref="C8" name="Range1"/>
  </protectedRanges>
  <printOptions horizontalCentered="1"/>
  <pageMargins left="0.39370078740157483" right="0.39370078740157483"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5B422-F33B-475A-9590-7CFACB0A9410}">
  <sheetPr>
    <tabColor theme="9" tint="0.39997558519241921"/>
  </sheetPr>
  <dimension ref="B1:O203"/>
  <sheetViews>
    <sheetView showGridLines="0" zoomScale="80" zoomScaleNormal="80" zoomScalePageLayoutView="50" workbookViewId="0">
      <pane xSplit="4" ySplit="10" topLeftCell="E11" activePane="bottomRight" state="frozen"/>
      <selection activeCell="B11" sqref="B11"/>
      <selection pane="topRight" activeCell="B11" sqref="B11"/>
      <selection pane="bottomLeft" activeCell="B11" sqref="B11"/>
      <selection pane="bottomRight"/>
    </sheetView>
  </sheetViews>
  <sheetFormatPr defaultColWidth="12.7109375" defaultRowHeight="15" x14ac:dyDescent="0.2"/>
  <cols>
    <col min="1" max="1" width="4.7109375" style="47" customWidth="1"/>
    <col min="2" max="2" width="12.7109375" style="47" customWidth="1"/>
    <col min="3" max="3" width="60.7109375" style="47" customWidth="1"/>
    <col min="4" max="4" width="12.7109375" style="48"/>
    <col min="5" max="6" width="20.7109375" style="46" customWidth="1"/>
    <col min="7" max="7" width="12.7109375" style="46" customWidth="1"/>
    <col min="8" max="9" width="20.7109375" style="46" customWidth="1"/>
    <col min="10" max="10" width="12.7109375" style="46" customWidth="1"/>
    <col min="11" max="12" width="4.7109375" style="47" customWidth="1"/>
    <col min="13" max="13" width="10.7109375" style="47" customWidth="1"/>
    <col min="14" max="14" width="10.7109375" style="133" customWidth="1"/>
    <col min="15" max="15" width="20.7109375" style="47" customWidth="1"/>
    <col min="16" max="16" width="4.7109375" style="47" customWidth="1"/>
    <col min="17" max="16384" width="12.7109375" style="47"/>
  </cols>
  <sheetData>
    <row r="1" spans="2:15" s="23" customFormat="1" x14ac:dyDescent="0.2">
      <c r="D1" s="24"/>
      <c r="E1" s="25"/>
      <c r="F1" s="25"/>
      <c r="G1" s="25"/>
      <c r="H1" s="25"/>
      <c r="I1" s="25"/>
      <c r="J1" s="25"/>
      <c r="N1" s="104"/>
    </row>
    <row r="2" spans="2:15" s="23" customFormat="1" ht="18" x14ac:dyDescent="0.25">
      <c r="B2" s="26" t="s">
        <v>96</v>
      </c>
      <c r="C2" s="26" t="s">
        <v>112</v>
      </c>
      <c r="D2" s="27"/>
      <c r="E2" s="28"/>
      <c r="F2" s="28"/>
      <c r="G2" s="28"/>
      <c r="H2" s="28"/>
      <c r="I2" s="28"/>
      <c r="J2" s="29" t="s">
        <v>144</v>
      </c>
      <c r="N2" s="104"/>
    </row>
    <row r="3" spans="2:15" s="23" customFormat="1" ht="18" x14ac:dyDescent="0.25">
      <c r="B3" s="26"/>
      <c r="C3" s="52" t="s">
        <v>153</v>
      </c>
      <c r="D3" s="27"/>
      <c r="E3" s="28"/>
      <c r="F3" s="28"/>
      <c r="G3" s="28"/>
      <c r="H3" s="28"/>
      <c r="I3" s="28"/>
      <c r="J3" s="30"/>
      <c r="N3" s="104"/>
    </row>
    <row r="4" spans="2:15" s="23" customFormat="1" ht="18.75" thickBot="1" x14ac:dyDescent="0.3">
      <c r="B4" s="31"/>
      <c r="C4" s="31"/>
      <c r="D4" s="32"/>
      <c r="E4" s="33"/>
      <c r="F4" s="33"/>
      <c r="G4" s="33"/>
      <c r="H4" s="33"/>
      <c r="I4" s="33"/>
      <c r="J4" s="33"/>
    </row>
    <row r="5" spans="2:15" ht="15.75" x14ac:dyDescent="0.25">
      <c r="M5" s="105" t="s">
        <v>118</v>
      </c>
      <c r="N5" s="106"/>
      <c r="O5" s="107"/>
    </row>
    <row r="6" spans="2:15" s="35" customFormat="1" ht="47.25" customHeight="1" x14ac:dyDescent="0.25">
      <c r="B6" s="34" t="s">
        <v>97</v>
      </c>
      <c r="C6" s="34" t="s">
        <v>113</v>
      </c>
      <c r="D6" s="34"/>
      <c r="E6" s="174" t="s">
        <v>98</v>
      </c>
      <c r="F6" s="174"/>
      <c r="G6" s="149"/>
      <c r="H6" s="174" t="s">
        <v>99</v>
      </c>
      <c r="I6" s="174"/>
      <c r="J6" s="174"/>
      <c r="M6" s="108" t="s">
        <v>119</v>
      </c>
      <c r="N6" s="109" t="s">
        <v>120</v>
      </c>
      <c r="O6" s="110" t="s">
        <v>129</v>
      </c>
    </row>
    <row r="7" spans="2:15" s="35" customFormat="1" ht="15.75" x14ac:dyDescent="0.25">
      <c r="B7" s="34"/>
      <c r="C7" s="34"/>
      <c r="D7" s="34"/>
      <c r="E7" s="149"/>
      <c r="F7" s="149"/>
      <c r="G7" s="149"/>
      <c r="H7" s="149"/>
      <c r="I7" s="149"/>
      <c r="J7" s="149"/>
      <c r="M7" s="111"/>
      <c r="N7" s="112"/>
      <c r="O7" s="150"/>
    </row>
    <row r="8" spans="2:15" s="35" customFormat="1" ht="15.75" x14ac:dyDescent="0.25">
      <c r="B8" s="34"/>
      <c r="C8" s="34"/>
      <c r="D8" s="34" t="s">
        <v>100</v>
      </c>
      <c r="E8" s="149" t="s">
        <v>142</v>
      </c>
      <c r="F8" s="149" t="s">
        <v>149</v>
      </c>
      <c r="G8" s="36" t="s">
        <v>101</v>
      </c>
      <c r="H8" s="37" t="str">
        <f>E8</f>
        <v>As at June 2018</v>
      </c>
      <c r="I8" s="149" t="str">
        <f>F8</f>
        <v>As at June 2019</v>
      </c>
      <c r="J8" s="36" t="s">
        <v>101</v>
      </c>
      <c r="M8" s="111" t="s">
        <v>101</v>
      </c>
      <c r="N8" s="112" t="s">
        <v>101</v>
      </c>
      <c r="O8" s="150"/>
    </row>
    <row r="9" spans="2:15" s="42" customFormat="1" ht="15.75" x14ac:dyDescent="0.25">
      <c r="B9" s="38"/>
      <c r="C9" s="38"/>
      <c r="D9" s="38"/>
      <c r="E9" s="39" t="s">
        <v>102</v>
      </c>
      <c r="F9" s="39" t="s">
        <v>102</v>
      </c>
      <c r="G9" s="40" t="s">
        <v>102</v>
      </c>
      <c r="H9" s="41" t="s">
        <v>102</v>
      </c>
      <c r="I9" s="39" t="s">
        <v>102</v>
      </c>
      <c r="J9" s="40" t="s">
        <v>102</v>
      </c>
      <c r="M9" s="113" t="s">
        <v>121</v>
      </c>
      <c r="N9" s="114" t="s">
        <v>121</v>
      </c>
      <c r="O9" s="151"/>
    </row>
    <row r="10" spans="2:15" ht="15.75" x14ac:dyDescent="0.25">
      <c r="B10" s="43"/>
      <c r="C10" s="44"/>
      <c r="D10" s="45"/>
      <c r="M10" s="115"/>
      <c r="N10" s="116"/>
      <c r="O10" s="152"/>
    </row>
    <row r="11" spans="2:15" ht="15.75" x14ac:dyDescent="0.25">
      <c r="B11" s="43"/>
      <c r="C11" s="44"/>
      <c r="D11" s="45"/>
      <c r="E11" s="97"/>
      <c r="F11" s="97"/>
      <c r="H11" s="97"/>
      <c r="I11" s="97"/>
      <c r="M11" s="117"/>
      <c r="N11" s="118"/>
      <c r="O11" s="119"/>
    </row>
    <row r="12" spans="2:15" ht="15.75" x14ac:dyDescent="0.25">
      <c r="B12" s="43" t="s">
        <v>79</v>
      </c>
      <c r="C12" s="44"/>
      <c r="D12" s="45"/>
      <c r="E12" s="97"/>
      <c r="F12" s="97"/>
      <c r="H12" s="97"/>
      <c r="I12" s="97"/>
      <c r="M12" s="117"/>
      <c r="N12" s="118"/>
      <c r="O12" s="119"/>
    </row>
    <row r="13" spans="2:15" ht="15.75" x14ac:dyDescent="0.25">
      <c r="B13" s="43"/>
      <c r="C13" s="47" t="s">
        <v>80</v>
      </c>
      <c r="D13" s="48">
        <v>20000</v>
      </c>
      <c r="E13" s="95"/>
      <c r="F13" s="120"/>
      <c r="G13" s="96">
        <f>F13-E13</f>
        <v>0</v>
      </c>
      <c r="H13" s="95"/>
      <c r="I13" s="120"/>
      <c r="J13" s="96">
        <f t="shared" ref="J13:J16" si="0">I13-H13</f>
        <v>0</v>
      </c>
      <c r="M13" s="121" t="e">
        <f t="shared" ref="M13:M32" si="1">((F13-E13)/E13)*100</f>
        <v>#DIV/0!</v>
      </c>
      <c r="N13" s="122" t="e">
        <f>((I13-H13)/H13)*100</f>
        <v>#DIV/0!</v>
      </c>
      <c r="O13" s="123" t="str">
        <f>IF(I13&gt;F13,"Yes - please correct"," ")</f>
        <v xml:space="preserve"> </v>
      </c>
    </row>
    <row r="14" spans="2:15" ht="15.75" x14ac:dyDescent="0.25">
      <c r="B14" s="43"/>
      <c r="C14" s="47" t="s">
        <v>81</v>
      </c>
      <c r="D14" s="48">
        <v>20005</v>
      </c>
      <c r="E14" s="95"/>
      <c r="F14" s="120"/>
      <c r="G14" s="96">
        <f t="shared" ref="G14:G16" si="2">F14-E14</f>
        <v>0</v>
      </c>
      <c r="H14" s="95"/>
      <c r="I14" s="120"/>
      <c r="J14" s="96">
        <f t="shared" si="0"/>
        <v>0</v>
      </c>
      <c r="M14" s="121" t="e">
        <f t="shared" si="1"/>
        <v>#DIV/0!</v>
      </c>
      <c r="N14" s="122" t="e">
        <f t="shared" ref="N14:N32" si="3">((I14-H14)/H14)*100</f>
        <v>#DIV/0!</v>
      </c>
      <c r="O14" s="123" t="str">
        <f t="shared" ref="O14:O28" si="4">IF(I14&gt;F14,"Yes - please correct"," ")</f>
        <v xml:space="preserve"> </v>
      </c>
    </row>
    <row r="15" spans="2:15" ht="15.75" x14ac:dyDescent="0.25">
      <c r="B15" s="43"/>
      <c r="C15" s="47" t="s">
        <v>82</v>
      </c>
      <c r="D15" s="48">
        <v>20010</v>
      </c>
      <c r="E15" s="95"/>
      <c r="F15" s="120"/>
      <c r="G15" s="96">
        <f t="shared" si="2"/>
        <v>0</v>
      </c>
      <c r="H15" s="95"/>
      <c r="I15" s="120"/>
      <c r="J15" s="96">
        <f t="shared" si="0"/>
        <v>0</v>
      </c>
      <c r="M15" s="121" t="e">
        <f t="shared" si="1"/>
        <v>#DIV/0!</v>
      </c>
      <c r="N15" s="122" t="e">
        <f t="shared" si="3"/>
        <v>#DIV/0!</v>
      </c>
      <c r="O15" s="123" t="str">
        <f t="shared" si="4"/>
        <v xml:space="preserve"> </v>
      </c>
    </row>
    <row r="16" spans="2:15" ht="15.75" x14ac:dyDescent="0.25">
      <c r="B16" s="43"/>
      <c r="C16" s="47" t="s">
        <v>83</v>
      </c>
      <c r="D16" s="48">
        <v>20015</v>
      </c>
      <c r="E16" s="95"/>
      <c r="F16" s="120"/>
      <c r="G16" s="96">
        <f t="shared" si="2"/>
        <v>0</v>
      </c>
      <c r="H16" s="95"/>
      <c r="I16" s="120"/>
      <c r="J16" s="96">
        <f t="shared" si="0"/>
        <v>0</v>
      </c>
      <c r="M16" s="121" t="e">
        <f t="shared" si="1"/>
        <v>#DIV/0!</v>
      </c>
      <c r="N16" s="122" t="e">
        <f t="shared" si="3"/>
        <v>#DIV/0!</v>
      </c>
      <c r="O16" s="123" t="str">
        <f t="shared" si="4"/>
        <v xml:space="preserve"> </v>
      </c>
    </row>
    <row r="17" spans="2:15" ht="15.75" x14ac:dyDescent="0.25">
      <c r="B17" s="43"/>
      <c r="C17" s="49" t="s">
        <v>103</v>
      </c>
      <c r="D17" s="42">
        <v>20019</v>
      </c>
      <c r="E17" s="96">
        <f t="shared" ref="E17:J17" si="5">SUM(E13:E16)</f>
        <v>0</v>
      </c>
      <c r="F17" s="96">
        <f t="shared" si="5"/>
        <v>0</v>
      </c>
      <c r="G17" s="96">
        <f t="shared" si="5"/>
        <v>0</v>
      </c>
      <c r="H17" s="96">
        <f t="shared" si="5"/>
        <v>0</v>
      </c>
      <c r="I17" s="96">
        <f t="shared" si="5"/>
        <v>0</v>
      </c>
      <c r="J17" s="96">
        <f t="shared" si="5"/>
        <v>0</v>
      </c>
      <c r="M17" s="148" t="e">
        <f t="shared" si="1"/>
        <v>#DIV/0!</v>
      </c>
      <c r="N17" s="147" t="e">
        <f t="shared" si="3"/>
        <v>#DIV/0!</v>
      </c>
      <c r="O17" s="123" t="str">
        <f t="shared" si="4"/>
        <v xml:space="preserve"> </v>
      </c>
    </row>
    <row r="18" spans="2:15" ht="15.75" x14ac:dyDescent="0.25">
      <c r="B18" s="43"/>
      <c r="C18" s="44"/>
      <c r="D18" s="45"/>
      <c r="E18" s="97"/>
      <c r="F18" s="97"/>
      <c r="G18" s="97"/>
      <c r="H18" s="97"/>
      <c r="I18" s="97"/>
      <c r="J18" s="97"/>
      <c r="M18" s="148"/>
      <c r="N18" s="147"/>
      <c r="O18" s="123" t="str">
        <f t="shared" si="4"/>
        <v xml:space="preserve"> </v>
      </c>
    </row>
    <row r="19" spans="2:15" ht="15.75" x14ac:dyDescent="0.25">
      <c r="B19" s="43" t="s">
        <v>124</v>
      </c>
      <c r="C19" s="44"/>
      <c r="D19" s="45"/>
      <c r="E19" s="97"/>
      <c r="F19" s="97"/>
      <c r="G19" s="97"/>
      <c r="H19" s="97"/>
      <c r="I19" s="97"/>
      <c r="J19" s="97"/>
      <c r="M19" s="148"/>
      <c r="N19" s="147"/>
      <c r="O19" s="123" t="str">
        <f t="shared" si="4"/>
        <v xml:space="preserve"> </v>
      </c>
    </row>
    <row r="20" spans="2:15" ht="15.75" x14ac:dyDescent="0.25">
      <c r="B20" s="43"/>
      <c r="C20" s="47" t="s">
        <v>130</v>
      </c>
      <c r="D20" s="48">
        <v>20020</v>
      </c>
      <c r="E20" s="95"/>
      <c r="F20" s="120"/>
      <c r="G20" s="96">
        <f t="shared" ref="G20:G25" si="6">F20-E20</f>
        <v>0</v>
      </c>
      <c r="H20" s="95"/>
      <c r="I20" s="120"/>
      <c r="J20" s="96">
        <f t="shared" ref="J20:J25" si="7">I20-H20</f>
        <v>0</v>
      </c>
      <c r="M20" s="121" t="e">
        <f t="shared" si="1"/>
        <v>#DIV/0!</v>
      </c>
      <c r="N20" s="122" t="e">
        <f t="shared" si="3"/>
        <v>#DIV/0!</v>
      </c>
      <c r="O20" s="123" t="str">
        <f t="shared" si="4"/>
        <v xml:space="preserve"> </v>
      </c>
    </row>
    <row r="21" spans="2:15" ht="15.75" x14ac:dyDescent="0.25">
      <c r="B21" s="43" t="s">
        <v>95</v>
      </c>
      <c r="E21" s="153"/>
      <c r="F21" s="154"/>
      <c r="G21" s="42"/>
      <c r="H21" s="153"/>
      <c r="I21" s="154"/>
      <c r="J21" s="42"/>
      <c r="M21" s="148"/>
      <c r="N21" s="147"/>
      <c r="O21" s="123" t="str">
        <f t="shared" si="4"/>
        <v xml:space="preserve"> </v>
      </c>
    </row>
    <row r="22" spans="2:15" ht="15.75" x14ac:dyDescent="0.25">
      <c r="B22" s="43"/>
      <c r="C22" s="47" t="s">
        <v>86</v>
      </c>
      <c r="D22" s="48">
        <v>20025</v>
      </c>
      <c r="E22" s="95"/>
      <c r="F22" s="120"/>
      <c r="G22" s="96">
        <f t="shared" si="6"/>
        <v>0</v>
      </c>
      <c r="H22" s="95"/>
      <c r="I22" s="120"/>
      <c r="J22" s="96">
        <f t="shared" si="7"/>
        <v>0</v>
      </c>
      <c r="M22" s="121" t="e">
        <f t="shared" si="1"/>
        <v>#DIV/0!</v>
      </c>
      <c r="N22" s="122" t="e">
        <f t="shared" si="3"/>
        <v>#DIV/0!</v>
      </c>
      <c r="O22" s="123" t="str">
        <f t="shared" si="4"/>
        <v xml:space="preserve"> </v>
      </c>
    </row>
    <row r="23" spans="2:15" ht="15.75" x14ac:dyDescent="0.25">
      <c r="B23" s="43"/>
      <c r="C23" s="47" t="s">
        <v>87</v>
      </c>
      <c r="D23" s="48">
        <v>20030</v>
      </c>
      <c r="E23" s="95"/>
      <c r="F23" s="120"/>
      <c r="G23" s="96">
        <f t="shared" si="6"/>
        <v>0</v>
      </c>
      <c r="H23" s="95"/>
      <c r="I23" s="120"/>
      <c r="J23" s="96">
        <f t="shared" si="7"/>
        <v>0</v>
      </c>
      <c r="M23" s="121" t="e">
        <f t="shared" si="1"/>
        <v>#DIV/0!</v>
      </c>
      <c r="N23" s="122" t="e">
        <f t="shared" si="3"/>
        <v>#DIV/0!</v>
      </c>
      <c r="O23" s="123" t="str">
        <f t="shared" si="4"/>
        <v xml:space="preserve"> </v>
      </c>
    </row>
    <row r="24" spans="2:15" ht="15.75" x14ac:dyDescent="0.25">
      <c r="B24" s="43"/>
      <c r="C24" s="47" t="s">
        <v>81</v>
      </c>
      <c r="D24" s="48">
        <v>20035</v>
      </c>
      <c r="E24" s="95"/>
      <c r="F24" s="120"/>
      <c r="G24" s="96">
        <f t="shared" si="6"/>
        <v>0</v>
      </c>
      <c r="H24" s="95"/>
      <c r="I24" s="120"/>
      <c r="J24" s="96">
        <f t="shared" si="7"/>
        <v>0</v>
      </c>
      <c r="M24" s="121" t="e">
        <f t="shared" si="1"/>
        <v>#DIV/0!</v>
      </c>
      <c r="N24" s="122" t="e">
        <f t="shared" si="3"/>
        <v>#DIV/0!</v>
      </c>
      <c r="O24" s="123" t="str">
        <f t="shared" si="4"/>
        <v xml:space="preserve"> </v>
      </c>
    </row>
    <row r="25" spans="2:15" ht="15.75" x14ac:dyDescent="0.25">
      <c r="B25" s="43"/>
      <c r="C25" s="47" t="s">
        <v>88</v>
      </c>
      <c r="D25" s="48">
        <v>20050</v>
      </c>
      <c r="E25" s="95"/>
      <c r="F25" s="120"/>
      <c r="G25" s="96">
        <f t="shared" si="6"/>
        <v>0</v>
      </c>
      <c r="H25" s="95"/>
      <c r="I25" s="120"/>
      <c r="J25" s="96">
        <f t="shared" si="7"/>
        <v>0</v>
      </c>
      <c r="M25" s="121" t="e">
        <f t="shared" si="1"/>
        <v>#DIV/0!</v>
      </c>
      <c r="N25" s="122" t="e">
        <f t="shared" si="3"/>
        <v>#DIV/0!</v>
      </c>
      <c r="O25" s="123" t="str">
        <f t="shared" si="4"/>
        <v xml:space="preserve"> </v>
      </c>
    </row>
    <row r="26" spans="2:15" ht="15.75" x14ac:dyDescent="0.25">
      <c r="B26" s="43"/>
      <c r="C26" s="49" t="s">
        <v>125</v>
      </c>
      <c r="D26" s="42">
        <v>20059</v>
      </c>
      <c r="E26" s="96">
        <f t="shared" ref="E26:J26" si="8">SUM(E20:E25)</f>
        <v>0</v>
      </c>
      <c r="F26" s="96">
        <f t="shared" si="8"/>
        <v>0</v>
      </c>
      <c r="G26" s="96">
        <f t="shared" si="8"/>
        <v>0</v>
      </c>
      <c r="H26" s="96">
        <f t="shared" si="8"/>
        <v>0</v>
      </c>
      <c r="I26" s="96">
        <f t="shared" si="8"/>
        <v>0</v>
      </c>
      <c r="J26" s="96">
        <f t="shared" si="8"/>
        <v>0</v>
      </c>
      <c r="M26" s="121" t="e">
        <f t="shared" si="1"/>
        <v>#DIV/0!</v>
      </c>
      <c r="N26" s="122" t="e">
        <f t="shared" si="3"/>
        <v>#DIV/0!</v>
      </c>
      <c r="O26" s="123" t="str">
        <f t="shared" si="4"/>
        <v xml:space="preserve"> </v>
      </c>
    </row>
    <row r="27" spans="2:15" ht="15.75" x14ac:dyDescent="0.25">
      <c r="B27" s="43"/>
      <c r="C27" s="44"/>
      <c r="D27" s="45"/>
      <c r="E27" s="97"/>
      <c r="F27" s="97"/>
      <c r="H27" s="97"/>
      <c r="I27" s="97"/>
      <c r="M27" s="148"/>
      <c r="N27" s="147"/>
      <c r="O27" s="123" t="str">
        <f t="shared" si="4"/>
        <v xml:space="preserve"> </v>
      </c>
    </row>
    <row r="28" spans="2:15" ht="15.75" x14ac:dyDescent="0.25">
      <c r="B28" s="43"/>
      <c r="C28" s="49" t="s">
        <v>104</v>
      </c>
      <c r="D28" s="42">
        <v>20069</v>
      </c>
      <c r="E28" s="96">
        <f>E17+E26</f>
        <v>0</v>
      </c>
      <c r="F28" s="96">
        <f t="shared" ref="F28:J28" si="9">F17+F26</f>
        <v>0</v>
      </c>
      <c r="G28" s="96">
        <f t="shared" si="9"/>
        <v>0</v>
      </c>
      <c r="H28" s="96">
        <f t="shared" si="9"/>
        <v>0</v>
      </c>
      <c r="I28" s="96">
        <f t="shared" si="9"/>
        <v>0</v>
      </c>
      <c r="J28" s="96">
        <f t="shared" si="9"/>
        <v>0</v>
      </c>
      <c r="M28" s="148" t="e">
        <f t="shared" si="1"/>
        <v>#DIV/0!</v>
      </c>
      <c r="N28" s="147" t="e">
        <f t="shared" si="3"/>
        <v>#DIV/0!</v>
      </c>
      <c r="O28" s="123" t="str">
        <f t="shared" si="4"/>
        <v xml:space="preserve"> </v>
      </c>
    </row>
    <row r="29" spans="2:15" ht="15.75" x14ac:dyDescent="0.25">
      <c r="B29" s="43"/>
      <c r="C29" s="44"/>
      <c r="D29" s="44"/>
      <c r="E29" s="155"/>
      <c r="F29" s="155"/>
      <c r="G29" s="44"/>
      <c r="H29" s="155"/>
      <c r="I29" s="155"/>
      <c r="J29" s="44"/>
      <c r="M29" s="121"/>
      <c r="N29" s="122"/>
      <c r="O29" s="156" t="s">
        <v>143</v>
      </c>
    </row>
    <row r="30" spans="2:15" ht="15.75" x14ac:dyDescent="0.25">
      <c r="C30" s="44"/>
      <c r="D30" s="45"/>
      <c r="E30" s="97"/>
      <c r="F30" s="97"/>
      <c r="H30" s="97"/>
      <c r="I30" s="97"/>
      <c r="M30" s="121"/>
      <c r="N30" s="122"/>
      <c r="O30" s="123"/>
    </row>
    <row r="31" spans="2:15" ht="15.75" x14ac:dyDescent="0.25">
      <c r="B31" s="43" t="s">
        <v>105</v>
      </c>
      <c r="C31" s="44"/>
      <c r="D31" s="45"/>
      <c r="E31" s="157" t="s">
        <v>106</v>
      </c>
      <c r="F31" s="158"/>
      <c r="G31" s="159"/>
      <c r="H31" s="157" t="s">
        <v>126</v>
      </c>
      <c r="I31" s="158"/>
      <c r="J31" s="159"/>
      <c r="M31" s="124" t="s">
        <v>127</v>
      </c>
      <c r="N31" s="125" t="s">
        <v>128</v>
      </c>
      <c r="O31" s="123"/>
    </row>
    <row r="32" spans="2:15" ht="15.75" x14ac:dyDescent="0.25">
      <c r="B32" s="43"/>
      <c r="C32" s="49" t="s">
        <v>107</v>
      </c>
      <c r="D32" s="48">
        <v>20060</v>
      </c>
      <c r="E32" s="95"/>
      <c r="F32" s="120"/>
      <c r="G32" s="96">
        <f t="shared" ref="G32" si="10">F32-E32</f>
        <v>0</v>
      </c>
      <c r="H32" s="95"/>
      <c r="I32" s="120"/>
      <c r="J32" s="96">
        <f t="shared" ref="J32" si="11">I32-H32</f>
        <v>0</v>
      </c>
      <c r="M32" s="121" t="e">
        <f t="shared" si="1"/>
        <v>#DIV/0!</v>
      </c>
      <c r="N32" s="122" t="e">
        <f t="shared" si="3"/>
        <v>#DIV/0!</v>
      </c>
      <c r="O32" s="123"/>
    </row>
    <row r="33" spans="2:15" ht="15.75" x14ac:dyDescent="0.25">
      <c r="E33" s="97"/>
      <c r="F33" s="97"/>
      <c r="H33" s="97"/>
      <c r="I33" s="97"/>
      <c r="M33" s="160"/>
      <c r="N33" s="161"/>
      <c r="O33" s="162"/>
    </row>
    <row r="34" spans="2:15" ht="16.5" thickBot="1" x14ac:dyDescent="0.3">
      <c r="M34" s="126"/>
      <c r="N34" s="127"/>
      <c r="O34" s="128"/>
    </row>
    <row r="35" spans="2:15" ht="15.75" x14ac:dyDescent="0.25">
      <c r="B35" s="43" t="s">
        <v>122</v>
      </c>
      <c r="M35" s="175" t="s">
        <v>131</v>
      </c>
      <c r="N35" s="176"/>
      <c r="O35" s="177"/>
    </row>
    <row r="36" spans="2:15" ht="15.6" customHeight="1" thickBot="1" x14ac:dyDescent="0.25">
      <c r="E36" s="100"/>
      <c r="M36" s="178"/>
      <c r="N36" s="179"/>
      <c r="O36" s="180"/>
    </row>
    <row r="37" spans="2:15" ht="45" customHeight="1" thickBot="1" x14ac:dyDescent="0.25">
      <c r="C37" s="50" t="s">
        <v>141</v>
      </c>
      <c r="D37" s="101">
        <v>20070</v>
      </c>
      <c r="E37" s="145" t="s">
        <v>139</v>
      </c>
      <c r="H37" s="184" t="s">
        <v>140</v>
      </c>
      <c r="I37" s="185"/>
      <c r="J37" s="186"/>
      <c r="M37" s="181"/>
      <c r="N37" s="182"/>
      <c r="O37" s="183"/>
    </row>
    <row r="38" spans="2:15" ht="15" customHeight="1" thickBot="1" x14ac:dyDescent="0.3">
      <c r="D38" s="101"/>
      <c r="E38" s="146"/>
      <c r="H38" s="187"/>
      <c r="I38" s="188"/>
      <c r="J38" s="189"/>
      <c r="M38" s="121"/>
      <c r="N38" s="122"/>
      <c r="O38" s="123"/>
    </row>
    <row r="39" spans="2:15" ht="47.45" customHeight="1" x14ac:dyDescent="0.2">
      <c r="C39" s="50" t="s">
        <v>123</v>
      </c>
      <c r="D39" s="101">
        <v>20075</v>
      </c>
      <c r="E39" s="145" t="s">
        <v>139</v>
      </c>
      <c r="H39" s="144"/>
      <c r="I39" s="143"/>
      <c r="J39" s="142"/>
      <c r="M39" s="190" t="s">
        <v>132</v>
      </c>
      <c r="N39" s="191"/>
      <c r="O39" s="192"/>
    </row>
    <row r="40" spans="2:15" ht="15" customHeight="1" x14ac:dyDescent="0.2">
      <c r="D40" s="101"/>
      <c r="E40" s="100"/>
      <c r="H40" s="141"/>
      <c r="I40" s="140"/>
      <c r="J40" s="139"/>
      <c r="M40" s="190"/>
      <c r="N40" s="191"/>
      <c r="O40" s="192"/>
    </row>
    <row r="41" spans="2:15" ht="30.6" customHeight="1" x14ac:dyDescent="0.2">
      <c r="C41" s="50" t="s">
        <v>108</v>
      </c>
      <c r="D41" s="101">
        <v>20080</v>
      </c>
      <c r="E41" s="129">
        <v>0</v>
      </c>
      <c r="H41" s="141"/>
      <c r="I41" s="140"/>
      <c r="J41" s="139"/>
      <c r="M41" s="190"/>
      <c r="N41" s="191"/>
      <c r="O41" s="192"/>
    </row>
    <row r="42" spans="2:15" ht="15.6" customHeight="1" thickBot="1" x14ac:dyDescent="0.25">
      <c r="C42" s="50"/>
      <c r="D42" s="101"/>
      <c r="E42" s="102"/>
      <c r="H42" s="138" t="s">
        <v>133</v>
      </c>
      <c r="I42" s="137"/>
      <c r="J42" s="136"/>
      <c r="M42" s="190"/>
      <c r="N42" s="191"/>
      <c r="O42" s="192"/>
    </row>
    <row r="43" spans="2:15" ht="30" x14ac:dyDescent="0.25">
      <c r="C43" s="50" t="s">
        <v>109</v>
      </c>
      <c r="D43" s="101">
        <v>20082</v>
      </c>
      <c r="E43" s="129">
        <v>0</v>
      </c>
      <c r="M43" s="121"/>
      <c r="N43" s="122"/>
      <c r="O43" s="123"/>
    </row>
    <row r="44" spans="2:15" ht="15.6" customHeight="1" x14ac:dyDescent="0.25">
      <c r="C44" s="50"/>
      <c r="D44" s="101"/>
      <c r="E44" s="102"/>
      <c r="H44" s="47"/>
      <c r="I44" s="47"/>
      <c r="J44" s="47"/>
      <c r="M44" s="121"/>
      <c r="N44" s="122"/>
      <c r="O44" s="123"/>
    </row>
    <row r="45" spans="2:15" ht="26.25" x14ac:dyDescent="0.25">
      <c r="C45" s="50"/>
      <c r="D45" s="101"/>
      <c r="E45" s="135" t="s">
        <v>138</v>
      </c>
      <c r="F45" s="135" t="s">
        <v>137</v>
      </c>
      <c r="G45" s="135" t="s">
        <v>136</v>
      </c>
      <c r="H45" s="193" t="s">
        <v>135</v>
      </c>
      <c r="I45" s="194"/>
      <c r="J45" s="195"/>
      <c r="M45" s="121"/>
      <c r="N45" s="122"/>
      <c r="O45" s="123"/>
    </row>
    <row r="46" spans="2:15" ht="32.450000000000003" customHeight="1" x14ac:dyDescent="0.25">
      <c r="C46" s="50" t="s">
        <v>134</v>
      </c>
      <c r="D46" s="101">
        <v>20085</v>
      </c>
      <c r="E46" s="134"/>
      <c r="F46" s="134"/>
      <c r="G46" s="134"/>
      <c r="H46" s="168"/>
      <c r="I46" s="169"/>
      <c r="J46" s="170"/>
      <c r="M46" s="171" t="str">
        <f>IF((G46=0),"Please provide details of any GIS database-refer to manual page 3"," ")</f>
        <v>Please provide details of any GIS database-refer to manual page 3</v>
      </c>
      <c r="N46" s="172"/>
      <c r="O46" s="173"/>
    </row>
    <row r="47" spans="2:15" ht="16.149999999999999" customHeight="1" x14ac:dyDescent="0.25">
      <c r="C47" s="50"/>
      <c r="D47" s="103"/>
      <c r="E47" s="103"/>
      <c r="F47" s="103"/>
      <c r="G47" s="103"/>
      <c r="H47" s="103"/>
      <c r="I47" s="103"/>
      <c r="J47" s="103"/>
      <c r="M47" s="121"/>
      <c r="N47" s="122"/>
      <c r="O47" s="123"/>
    </row>
    <row r="48" spans="2:15" ht="15.75" x14ac:dyDescent="0.25">
      <c r="B48" s="52" t="s">
        <v>114</v>
      </c>
      <c r="C48" s="50"/>
      <c r="E48" s="100"/>
      <c r="M48" s="121"/>
      <c r="N48" s="122"/>
      <c r="O48" s="123"/>
    </row>
    <row r="49" spans="2:15" ht="9.6" customHeight="1" x14ac:dyDescent="0.25">
      <c r="C49" s="50"/>
      <c r="M49" s="121"/>
      <c r="N49" s="122"/>
      <c r="O49" s="123"/>
    </row>
    <row r="50" spans="2:15" s="23" customFormat="1" ht="15.75" x14ac:dyDescent="0.25">
      <c r="B50" s="52" t="s">
        <v>110</v>
      </c>
      <c r="C50" s="53"/>
      <c r="D50" s="24"/>
      <c r="E50" s="25"/>
      <c r="F50" s="25"/>
      <c r="G50" s="25"/>
      <c r="H50" s="25"/>
      <c r="I50" s="25"/>
      <c r="J50" s="25"/>
      <c r="M50" s="121"/>
      <c r="N50" s="122"/>
      <c r="O50" s="123"/>
    </row>
    <row r="51" spans="2:15" ht="18.75" thickBot="1" x14ac:dyDescent="0.3">
      <c r="B51" s="54"/>
      <c r="C51" s="55"/>
      <c r="D51" s="56"/>
      <c r="E51" s="57"/>
      <c r="F51" s="57"/>
      <c r="G51" s="57"/>
      <c r="H51" s="57"/>
      <c r="I51" s="57"/>
      <c r="J51" s="57"/>
      <c r="M51" s="130"/>
      <c r="N51" s="131"/>
      <c r="O51" s="132"/>
    </row>
    <row r="52" spans="2:15" ht="8.4499999999999993" customHeight="1" x14ac:dyDescent="0.2"/>
    <row r="57" spans="2:15" x14ac:dyDescent="0.2">
      <c r="E57" s="51"/>
      <c r="F57" s="51"/>
      <c r="G57" s="51"/>
      <c r="H57" s="51"/>
      <c r="I57" s="51"/>
      <c r="J57" s="51"/>
    </row>
    <row r="58" spans="2:15" x14ac:dyDescent="0.2">
      <c r="E58" s="51"/>
      <c r="F58" s="51"/>
      <c r="G58" s="51"/>
      <c r="H58" s="51"/>
      <c r="I58" s="51"/>
      <c r="J58" s="51"/>
    </row>
    <row r="59" spans="2:15" x14ac:dyDescent="0.2">
      <c r="E59" s="51"/>
      <c r="F59" s="51"/>
      <c r="G59" s="51"/>
      <c r="H59" s="51"/>
      <c r="I59" s="51"/>
      <c r="J59" s="51"/>
    </row>
    <row r="60" spans="2:15" x14ac:dyDescent="0.2">
      <c r="E60" s="51"/>
      <c r="F60" s="51"/>
      <c r="G60" s="51"/>
      <c r="H60" s="51"/>
      <c r="I60" s="51"/>
      <c r="J60" s="51"/>
    </row>
    <row r="61" spans="2:15" x14ac:dyDescent="0.2">
      <c r="E61" s="51"/>
      <c r="F61" s="51"/>
      <c r="G61" s="51"/>
      <c r="H61" s="51"/>
      <c r="I61" s="51"/>
      <c r="J61" s="51"/>
    </row>
    <row r="203" spans="3:3" ht="15.75" x14ac:dyDescent="0.25">
      <c r="C203" s="98"/>
    </row>
  </sheetData>
  <protectedRanges>
    <protectedRange sqref="E37 E41 E43 E46:J46 E39" name="Qu"/>
    <protectedRange sqref="H37:J42" name="Sign"/>
    <protectedRange sqref="F32 I32" name="Bridges"/>
    <protectedRange sqref="F13:F16 F20 F22:F25 I13:I16 I20 I22:I25" name="RoadLength_1"/>
  </protectedRanges>
  <mergeCells count="8">
    <mergeCell ref="H46:J46"/>
    <mergeCell ref="M46:O46"/>
    <mergeCell ref="E6:F6"/>
    <mergeCell ref="H6:J6"/>
    <mergeCell ref="M35:O37"/>
    <mergeCell ref="H37:J38"/>
    <mergeCell ref="M39:O42"/>
    <mergeCell ref="H45:J45"/>
  </mergeCells>
  <conditionalFormatting sqref="M20:N20 M22:N26 M13:N16">
    <cfRule type="cellIs" dxfId="3" priority="3" operator="greaterThanOrEqual">
      <formula>10</formula>
    </cfRule>
    <cfRule type="cellIs" dxfId="2" priority="4" operator="lessThanOrEqual">
      <formula>-10</formula>
    </cfRule>
  </conditionalFormatting>
  <conditionalFormatting sqref="M32:N32">
    <cfRule type="cellIs" dxfId="1" priority="1" operator="greaterThanOrEqual">
      <formula>10</formula>
    </cfRule>
    <cfRule type="cellIs" dxfId="0" priority="2" operator="lessThanOrEqual">
      <formula>-10</formula>
    </cfRule>
  </conditionalFormatting>
  <printOptions horizontalCentered="1" verticalCentered="1"/>
  <pageMargins left="0.39370078740157483" right="0.39370078740157483" top="0.39370078740157483" bottom="0.39370078740157483" header="0.31496062992125984" footer="0.31496062992125984"/>
  <pageSetup paperSize="8"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AA92"/>
  <sheetViews>
    <sheetView showGridLines="0" zoomScale="80" zoomScaleNormal="80" workbookViewId="0">
      <pane xSplit="1" ySplit="9" topLeftCell="B10" activePane="bottomRight" state="frozen"/>
      <selection activeCell="A92" sqref="A92"/>
      <selection pane="topRight" activeCell="A92" sqref="A92"/>
      <selection pane="bottomLeft" activeCell="A92" sqref="A92"/>
      <selection pane="bottomRight" activeCell="A9" sqref="A9"/>
    </sheetView>
  </sheetViews>
  <sheetFormatPr defaultColWidth="10.7109375" defaultRowHeight="14.25" x14ac:dyDescent="0.2"/>
  <cols>
    <col min="1" max="1" width="24.7109375" style="6" customWidth="1"/>
    <col min="2" max="27" width="8.7109375" style="10" customWidth="1"/>
    <col min="28" max="29" width="10.7109375" style="6" customWidth="1"/>
    <col min="30" max="16384" width="10.7109375" style="6"/>
  </cols>
  <sheetData>
    <row r="1" spans="1:27" x14ac:dyDescent="0.2">
      <c r="A1" s="1" t="s">
        <v>0</v>
      </c>
      <c r="B1" s="8"/>
      <c r="C1" s="8"/>
      <c r="D1" s="8"/>
      <c r="E1" s="8"/>
      <c r="F1" s="8"/>
      <c r="G1" s="8"/>
      <c r="H1" s="8"/>
      <c r="I1" s="8"/>
      <c r="J1" s="8"/>
      <c r="K1" s="8"/>
      <c r="L1" s="8"/>
      <c r="M1" s="8"/>
      <c r="N1" s="8"/>
      <c r="O1" s="8"/>
      <c r="P1" s="8"/>
      <c r="Q1" s="8"/>
      <c r="R1" s="8"/>
      <c r="S1" s="8"/>
      <c r="T1" s="8"/>
      <c r="U1" s="8"/>
      <c r="V1" s="8"/>
      <c r="W1" s="8"/>
      <c r="X1" s="8"/>
      <c r="Y1" s="8"/>
      <c r="Z1" s="8"/>
      <c r="AA1" s="8"/>
    </row>
    <row r="2" spans="1:27" ht="15.75" x14ac:dyDescent="0.25">
      <c r="A2" s="2" t="s">
        <v>84</v>
      </c>
      <c r="B2" s="9"/>
      <c r="C2" s="9"/>
      <c r="D2" s="9"/>
      <c r="E2" s="9"/>
      <c r="F2" s="9"/>
      <c r="G2" s="9"/>
      <c r="H2" s="9"/>
      <c r="I2" s="9"/>
      <c r="J2" s="9"/>
      <c r="K2" s="9"/>
      <c r="L2" s="9"/>
      <c r="M2" s="9"/>
      <c r="N2" s="9"/>
      <c r="O2" s="9"/>
      <c r="P2" s="9"/>
      <c r="Q2" s="9"/>
      <c r="R2" s="9"/>
      <c r="S2" s="9"/>
      <c r="T2" s="9"/>
      <c r="U2" s="9"/>
      <c r="V2" s="9"/>
      <c r="W2" s="9"/>
      <c r="X2" s="9"/>
      <c r="Y2" s="58"/>
      <c r="Z2" s="9"/>
      <c r="AA2" s="9"/>
    </row>
    <row r="3" spans="1:27" x14ac:dyDescent="0.2">
      <c r="A3" s="79" t="s">
        <v>150</v>
      </c>
    </row>
    <row r="4" spans="1:27" s="167" customFormat="1" ht="18" x14ac:dyDescent="0.25">
      <c r="A4" s="163"/>
      <c r="B4" s="164" t="s">
        <v>151</v>
      </c>
      <c r="C4" s="165"/>
      <c r="D4" s="165"/>
      <c r="E4" s="165"/>
      <c r="F4" s="165"/>
      <c r="G4" s="165"/>
      <c r="H4" s="165"/>
      <c r="I4" s="165"/>
      <c r="J4" s="165"/>
      <c r="K4" s="165"/>
      <c r="L4" s="165"/>
      <c r="M4" s="166"/>
      <c r="N4" s="164" t="s">
        <v>152</v>
      </c>
      <c r="O4" s="165"/>
      <c r="P4" s="165"/>
      <c r="Q4" s="165"/>
      <c r="R4" s="165"/>
      <c r="S4" s="165"/>
      <c r="T4" s="165"/>
      <c r="U4" s="165"/>
      <c r="V4" s="165"/>
      <c r="W4" s="165"/>
      <c r="X4" s="165"/>
      <c r="Y4" s="166"/>
      <c r="Z4" s="165"/>
      <c r="AA4" s="166"/>
    </row>
    <row r="5" spans="1:27" x14ac:dyDescent="0.2">
      <c r="A5" s="59"/>
      <c r="B5" s="60">
        <v>20000</v>
      </c>
      <c r="C5" s="61">
        <v>20005</v>
      </c>
      <c r="D5" s="61">
        <v>20010</v>
      </c>
      <c r="E5" s="61">
        <v>20015</v>
      </c>
      <c r="F5" s="62">
        <v>20019</v>
      </c>
      <c r="G5" s="60">
        <v>20020</v>
      </c>
      <c r="H5" s="61">
        <v>20025</v>
      </c>
      <c r="I5" s="61">
        <v>20030</v>
      </c>
      <c r="J5" s="61">
        <v>20035</v>
      </c>
      <c r="K5" s="61">
        <v>20050</v>
      </c>
      <c r="L5" s="62">
        <v>20059</v>
      </c>
      <c r="M5" s="63">
        <v>20069</v>
      </c>
      <c r="N5" s="60">
        <v>20000</v>
      </c>
      <c r="O5" s="61">
        <v>20005</v>
      </c>
      <c r="P5" s="61">
        <v>20010</v>
      </c>
      <c r="Q5" s="61">
        <v>20015</v>
      </c>
      <c r="R5" s="62">
        <v>20019</v>
      </c>
      <c r="S5" s="60">
        <v>20020</v>
      </c>
      <c r="T5" s="61">
        <v>20025</v>
      </c>
      <c r="U5" s="61">
        <v>20030</v>
      </c>
      <c r="V5" s="61">
        <v>20035</v>
      </c>
      <c r="W5" s="61">
        <v>20050</v>
      </c>
      <c r="X5" s="62">
        <v>20059</v>
      </c>
      <c r="Y5" s="63">
        <v>20069</v>
      </c>
      <c r="Z5" s="60">
        <v>20060</v>
      </c>
      <c r="AA5" s="62">
        <v>20060</v>
      </c>
    </row>
    <row r="6" spans="1:27" s="19" customFormat="1" x14ac:dyDescent="0.2">
      <c r="A6" s="64"/>
      <c r="B6" s="65" t="s">
        <v>79</v>
      </c>
      <c r="C6" s="66"/>
      <c r="D6" s="66"/>
      <c r="E6" s="66"/>
      <c r="F6" s="67"/>
      <c r="G6" s="65" t="s">
        <v>95</v>
      </c>
      <c r="H6" s="66"/>
      <c r="I6" s="66"/>
      <c r="J6" s="66"/>
      <c r="K6" s="66"/>
      <c r="L6" s="67"/>
      <c r="M6" s="99"/>
      <c r="N6" s="65" t="s">
        <v>115</v>
      </c>
      <c r="O6" s="66"/>
      <c r="P6" s="66"/>
      <c r="Q6" s="66"/>
      <c r="R6" s="67"/>
      <c r="S6" s="65" t="s">
        <v>95</v>
      </c>
      <c r="T6" s="66"/>
      <c r="U6" s="66"/>
      <c r="V6" s="66"/>
      <c r="W6" s="66"/>
      <c r="X6" s="67"/>
      <c r="Y6" s="99"/>
      <c r="Z6" s="65" t="s">
        <v>90</v>
      </c>
      <c r="AA6" s="67"/>
    </row>
    <row r="7" spans="1:27" ht="38.25" x14ac:dyDescent="0.2">
      <c r="A7" s="59"/>
      <c r="B7" s="68" t="s">
        <v>80</v>
      </c>
      <c r="C7" s="69" t="s">
        <v>145</v>
      </c>
      <c r="D7" s="69" t="s">
        <v>146</v>
      </c>
      <c r="E7" s="69" t="s">
        <v>83</v>
      </c>
      <c r="F7" s="70" t="s">
        <v>89</v>
      </c>
      <c r="G7" s="68" t="s">
        <v>147</v>
      </c>
      <c r="H7" s="69" t="s">
        <v>86</v>
      </c>
      <c r="I7" s="69" t="s">
        <v>148</v>
      </c>
      <c r="J7" s="69" t="s">
        <v>145</v>
      </c>
      <c r="K7" s="69" t="s">
        <v>88</v>
      </c>
      <c r="L7" s="70" t="s">
        <v>85</v>
      </c>
      <c r="M7" s="71" t="s">
        <v>117</v>
      </c>
      <c r="N7" s="68" t="s">
        <v>80</v>
      </c>
      <c r="O7" s="69" t="s">
        <v>145</v>
      </c>
      <c r="P7" s="69" t="s">
        <v>146</v>
      </c>
      <c r="Q7" s="69" t="s">
        <v>83</v>
      </c>
      <c r="R7" s="70" t="s">
        <v>89</v>
      </c>
      <c r="S7" s="68" t="s">
        <v>147</v>
      </c>
      <c r="T7" s="69" t="s">
        <v>86</v>
      </c>
      <c r="U7" s="69" t="s">
        <v>148</v>
      </c>
      <c r="V7" s="69" t="s">
        <v>145</v>
      </c>
      <c r="W7" s="69" t="s">
        <v>88</v>
      </c>
      <c r="X7" s="70" t="s">
        <v>85</v>
      </c>
      <c r="Y7" s="71" t="s">
        <v>116</v>
      </c>
      <c r="Z7" s="72" t="s">
        <v>92</v>
      </c>
      <c r="AA7" s="70" t="s">
        <v>93</v>
      </c>
    </row>
    <row r="8" spans="1:27" x14ac:dyDescent="0.2">
      <c r="A8" s="73"/>
      <c r="B8" s="74" t="s">
        <v>94</v>
      </c>
      <c r="C8" s="75" t="s">
        <v>94</v>
      </c>
      <c r="D8" s="75" t="s">
        <v>94</v>
      </c>
      <c r="E8" s="75" t="s">
        <v>94</v>
      </c>
      <c r="F8" s="76" t="s">
        <v>94</v>
      </c>
      <c r="G8" s="74" t="s">
        <v>94</v>
      </c>
      <c r="H8" s="75" t="s">
        <v>94</v>
      </c>
      <c r="I8" s="75" t="s">
        <v>94</v>
      </c>
      <c r="J8" s="75" t="s">
        <v>94</v>
      </c>
      <c r="K8" s="75" t="s">
        <v>94</v>
      </c>
      <c r="L8" s="76" t="s">
        <v>94</v>
      </c>
      <c r="M8" s="77" t="s">
        <v>94</v>
      </c>
      <c r="N8" s="74" t="s">
        <v>94</v>
      </c>
      <c r="O8" s="75" t="s">
        <v>94</v>
      </c>
      <c r="P8" s="75" t="s">
        <v>94</v>
      </c>
      <c r="Q8" s="75" t="s">
        <v>94</v>
      </c>
      <c r="R8" s="76" t="s">
        <v>94</v>
      </c>
      <c r="S8" s="74" t="s">
        <v>94</v>
      </c>
      <c r="T8" s="75" t="s">
        <v>94</v>
      </c>
      <c r="U8" s="75" t="s">
        <v>94</v>
      </c>
      <c r="V8" s="75" t="s">
        <v>94</v>
      </c>
      <c r="W8" s="75" t="s">
        <v>94</v>
      </c>
      <c r="X8" s="76" t="s">
        <v>94</v>
      </c>
      <c r="Y8" s="77" t="s">
        <v>94</v>
      </c>
      <c r="Z8" s="78" t="s">
        <v>91</v>
      </c>
      <c r="AA8" s="76" t="s">
        <v>91</v>
      </c>
    </row>
    <row r="9" spans="1:27" x14ac:dyDescent="0.2">
      <c r="A9" s="3"/>
      <c r="B9" s="13"/>
      <c r="C9" s="14"/>
      <c r="D9" s="14"/>
      <c r="E9" s="14"/>
      <c r="F9" s="20"/>
      <c r="G9" s="13"/>
      <c r="H9" s="14"/>
      <c r="I9" s="14"/>
      <c r="J9" s="14"/>
      <c r="K9" s="14"/>
      <c r="L9" s="20"/>
      <c r="M9" s="80"/>
      <c r="N9" s="13"/>
      <c r="O9" s="14"/>
      <c r="P9" s="14"/>
      <c r="Q9" s="14"/>
      <c r="R9" s="20"/>
      <c r="S9" s="13"/>
      <c r="T9" s="14"/>
      <c r="U9" s="14"/>
      <c r="V9" s="14"/>
      <c r="W9" s="14"/>
      <c r="X9" s="20"/>
      <c r="Y9" s="80"/>
      <c r="Z9" s="81"/>
      <c r="AA9" s="82"/>
    </row>
    <row r="10" spans="1:27" x14ac:dyDescent="0.2">
      <c r="A10" s="4" t="s">
        <v>1</v>
      </c>
      <c r="B10" s="15">
        <v>100</v>
      </c>
      <c r="C10" s="16">
        <v>16</v>
      </c>
      <c r="D10" s="16">
        <v>18</v>
      </c>
      <c r="E10" s="16">
        <v>0</v>
      </c>
      <c r="F10" s="21">
        <v>134</v>
      </c>
      <c r="G10" s="15">
        <v>215</v>
      </c>
      <c r="H10" s="16">
        <v>294</v>
      </c>
      <c r="I10" s="16">
        <v>141</v>
      </c>
      <c r="J10" s="16">
        <v>3</v>
      </c>
      <c r="K10" s="16">
        <v>6</v>
      </c>
      <c r="L10" s="21">
        <v>659</v>
      </c>
      <c r="M10" s="83">
        <v>793</v>
      </c>
      <c r="N10" s="15">
        <v>7.7</v>
      </c>
      <c r="O10" s="16">
        <v>4.5</v>
      </c>
      <c r="P10" s="16">
        <v>9.6999999999999993</v>
      </c>
      <c r="Q10" s="16">
        <v>0</v>
      </c>
      <c r="R10" s="21">
        <v>21.9</v>
      </c>
      <c r="S10" s="15">
        <v>0</v>
      </c>
      <c r="T10" s="16">
        <v>35</v>
      </c>
      <c r="U10" s="16">
        <v>97</v>
      </c>
      <c r="V10" s="16">
        <v>3</v>
      </c>
      <c r="W10" s="16">
        <v>6</v>
      </c>
      <c r="X10" s="21">
        <v>141</v>
      </c>
      <c r="Y10" s="83">
        <v>162.9</v>
      </c>
      <c r="Z10" s="84">
        <v>560</v>
      </c>
      <c r="AA10" s="85">
        <v>8340</v>
      </c>
    </row>
    <row r="11" spans="1:27" x14ac:dyDescent="0.2">
      <c r="A11" s="4" t="s">
        <v>2</v>
      </c>
      <c r="B11" s="15">
        <v>115</v>
      </c>
      <c r="C11" s="16">
        <v>9</v>
      </c>
      <c r="D11" s="16">
        <v>13</v>
      </c>
      <c r="E11" s="16">
        <v>0</v>
      </c>
      <c r="F11" s="21">
        <v>137</v>
      </c>
      <c r="G11" s="15">
        <v>313</v>
      </c>
      <c r="H11" s="16">
        <v>1803</v>
      </c>
      <c r="I11" s="16">
        <v>137</v>
      </c>
      <c r="J11" s="16">
        <v>0</v>
      </c>
      <c r="K11" s="16">
        <v>0</v>
      </c>
      <c r="L11" s="21">
        <v>2253</v>
      </c>
      <c r="M11" s="83">
        <v>2390</v>
      </c>
      <c r="N11" s="15">
        <v>30</v>
      </c>
      <c r="O11" s="16">
        <v>7</v>
      </c>
      <c r="P11" s="16">
        <v>11</v>
      </c>
      <c r="Q11" s="16">
        <v>0</v>
      </c>
      <c r="R11" s="21">
        <v>48</v>
      </c>
      <c r="S11" s="15">
        <v>0</v>
      </c>
      <c r="T11" s="16">
        <v>418</v>
      </c>
      <c r="U11" s="16">
        <v>94</v>
      </c>
      <c r="V11" s="16">
        <v>0</v>
      </c>
      <c r="W11" s="16">
        <v>0</v>
      </c>
      <c r="X11" s="21">
        <v>512</v>
      </c>
      <c r="Y11" s="83">
        <v>560</v>
      </c>
      <c r="Z11" s="84">
        <v>0</v>
      </c>
      <c r="AA11" s="85">
        <v>15456</v>
      </c>
    </row>
    <row r="12" spans="1:27" x14ac:dyDescent="0.2">
      <c r="A12" s="4" t="s">
        <v>3</v>
      </c>
      <c r="B12" s="15">
        <v>322</v>
      </c>
      <c r="C12" s="16">
        <v>106</v>
      </c>
      <c r="D12" s="16">
        <v>239</v>
      </c>
      <c r="E12" s="16">
        <v>66</v>
      </c>
      <c r="F12" s="21">
        <v>733</v>
      </c>
      <c r="G12" s="15">
        <v>38</v>
      </c>
      <c r="H12" s="16">
        <v>413</v>
      </c>
      <c r="I12" s="16">
        <v>175</v>
      </c>
      <c r="J12" s="16">
        <v>41</v>
      </c>
      <c r="K12" s="16">
        <v>17</v>
      </c>
      <c r="L12" s="21">
        <v>684</v>
      </c>
      <c r="M12" s="83">
        <v>1417</v>
      </c>
      <c r="N12" s="15">
        <v>0</v>
      </c>
      <c r="O12" s="16">
        <v>78</v>
      </c>
      <c r="P12" s="16">
        <v>44</v>
      </c>
      <c r="Q12" s="16">
        <v>64</v>
      </c>
      <c r="R12" s="21">
        <v>186</v>
      </c>
      <c r="S12" s="15">
        <v>0</v>
      </c>
      <c r="T12" s="16">
        <v>0</v>
      </c>
      <c r="U12" s="16">
        <v>93</v>
      </c>
      <c r="V12" s="16">
        <v>28</v>
      </c>
      <c r="W12" s="16">
        <v>11</v>
      </c>
      <c r="X12" s="21">
        <v>132</v>
      </c>
      <c r="Y12" s="83">
        <v>318</v>
      </c>
      <c r="Z12" s="84">
        <v>82</v>
      </c>
      <c r="AA12" s="85">
        <v>17790</v>
      </c>
    </row>
    <row r="13" spans="1:27" x14ac:dyDescent="0.2">
      <c r="A13" s="4" t="s">
        <v>4</v>
      </c>
      <c r="B13" s="15">
        <v>156</v>
      </c>
      <c r="C13" s="16">
        <v>203</v>
      </c>
      <c r="D13" s="16">
        <v>144</v>
      </c>
      <c r="E13" s="16">
        <v>42</v>
      </c>
      <c r="F13" s="21">
        <v>545</v>
      </c>
      <c r="G13" s="15">
        <v>0</v>
      </c>
      <c r="H13" s="16">
        <v>0</v>
      </c>
      <c r="I13" s="16">
        <v>0</v>
      </c>
      <c r="J13" s="16">
        <v>0</v>
      </c>
      <c r="K13" s="16">
        <v>0</v>
      </c>
      <c r="L13" s="21">
        <v>0</v>
      </c>
      <c r="M13" s="83">
        <v>545</v>
      </c>
      <c r="N13" s="15">
        <v>1</v>
      </c>
      <c r="O13" s="16">
        <v>4</v>
      </c>
      <c r="P13" s="16">
        <v>50</v>
      </c>
      <c r="Q13" s="16">
        <v>32</v>
      </c>
      <c r="R13" s="21">
        <v>87</v>
      </c>
      <c r="S13" s="15">
        <v>0</v>
      </c>
      <c r="T13" s="16">
        <v>0</v>
      </c>
      <c r="U13" s="16">
        <v>0</v>
      </c>
      <c r="V13" s="16">
        <v>0</v>
      </c>
      <c r="W13" s="16">
        <v>0</v>
      </c>
      <c r="X13" s="21">
        <v>0</v>
      </c>
      <c r="Y13" s="83">
        <v>87</v>
      </c>
      <c r="Z13" s="84">
        <v>344</v>
      </c>
      <c r="AA13" s="85">
        <v>1407</v>
      </c>
    </row>
    <row r="14" spans="1:27" x14ac:dyDescent="0.2">
      <c r="A14" s="4" t="s">
        <v>5</v>
      </c>
      <c r="B14" s="15">
        <v>359.56299999999999</v>
      </c>
      <c r="C14" s="16">
        <v>29.542999999999999</v>
      </c>
      <c r="D14" s="16">
        <v>40.243000000000002</v>
      </c>
      <c r="E14" s="16">
        <v>3.0609999999999999</v>
      </c>
      <c r="F14" s="21">
        <v>432.40999999999997</v>
      </c>
      <c r="G14" s="15">
        <v>1.258</v>
      </c>
      <c r="H14" s="16">
        <v>233.714</v>
      </c>
      <c r="I14" s="16">
        <v>203.626</v>
      </c>
      <c r="J14" s="16">
        <v>43.533000000000001</v>
      </c>
      <c r="K14" s="16">
        <v>28.632999999999999</v>
      </c>
      <c r="L14" s="21">
        <v>510.76400000000001</v>
      </c>
      <c r="M14" s="83">
        <v>943.17399999999998</v>
      </c>
      <c r="N14" s="15">
        <v>32.061999999999998</v>
      </c>
      <c r="O14" s="16">
        <v>16.986999999999998</v>
      </c>
      <c r="P14" s="16">
        <v>34.591999999999999</v>
      </c>
      <c r="Q14" s="16">
        <v>2.956</v>
      </c>
      <c r="R14" s="21">
        <v>86.596999999999994</v>
      </c>
      <c r="S14" s="15">
        <v>0</v>
      </c>
      <c r="T14" s="16">
        <v>20.96</v>
      </c>
      <c r="U14" s="16">
        <v>147.601</v>
      </c>
      <c r="V14" s="16">
        <v>40.317</v>
      </c>
      <c r="W14" s="16">
        <v>26.812999999999999</v>
      </c>
      <c r="X14" s="21">
        <v>235.691</v>
      </c>
      <c r="Y14" s="83">
        <v>322.28800000000001</v>
      </c>
      <c r="Z14" s="84">
        <v>942</v>
      </c>
      <c r="AA14" s="85">
        <v>2405</v>
      </c>
    </row>
    <row r="15" spans="1:27" x14ac:dyDescent="0.2">
      <c r="A15" s="4" t="s">
        <v>6</v>
      </c>
      <c r="B15" s="15">
        <v>271</v>
      </c>
      <c r="C15" s="16">
        <v>27</v>
      </c>
      <c r="D15" s="16">
        <v>31</v>
      </c>
      <c r="E15" s="16">
        <v>2</v>
      </c>
      <c r="F15" s="21">
        <v>331</v>
      </c>
      <c r="G15" s="15">
        <v>184</v>
      </c>
      <c r="H15" s="16">
        <v>968</v>
      </c>
      <c r="I15" s="16">
        <v>437</v>
      </c>
      <c r="J15" s="16">
        <v>74</v>
      </c>
      <c r="K15" s="16">
        <v>21</v>
      </c>
      <c r="L15" s="21">
        <v>1684</v>
      </c>
      <c r="M15" s="83">
        <v>2015</v>
      </c>
      <c r="N15" s="15">
        <v>42</v>
      </c>
      <c r="O15" s="16">
        <v>18</v>
      </c>
      <c r="P15" s="16">
        <v>23</v>
      </c>
      <c r="Q15" s="16">
        <v>2</v>
      </c>
      <c r="R15" s="21">
        <v>85</v>
      </c>
      <c r="S15" s="15">
        <v>0</v>
      </c>
      <c r="T15" s="16">
        <v>329</v>
      </c>
      <c r="U15" s="16">
        <v>255</v>
      </c>
      <c r="V15" s="16">
        <v>46</v>
      </c>
      <c r="W15" s="16">
        <v>16</v>
      </c>
      <c r="X15" s="21">
        <v>646</v>
      </c>
      <c r="Y15" s="83">
        <v>731</v>
      </c>
      <c r="Z15" s="84">
        <v>505</v>
      </c>
      <c r="AA15" s="85">
        <v>5150</v>
      </c>
    </row>
    <row r="16" spans="1:27" x14ac:dyDescent="0.2">
      <c r="A16" s="4" t="s">
        <v>7</v>
      </c>
      <c r="B16" s="15">
        <v>241</v>
      </c>
      <c r="C16" s="16">
        <v>40</v>
      </c>
      <c r="D16" s="16">
        <v>61</v>
      </c>
      <c r="E16" s="16">
        <v>14</v>
      </c>
      <c r="F16" s="21">
        <v>356</v>
      </c>
      <c r="G16" s="15">
        <v>0</v>
      </c>
      <c r="H16" s="16">
        <v>0</v>
      </c>
      <c r="I16" s="16">
        <v>0</v>
      </c>
      <c r="J16" s="16">
        <v>0</v>
      </c>
      <c r="K16" s="16">
        <v>0</v>
      </c>
      <c r="L16" s="21">
        <v>0</v>
      </c>
      <c r="M16" s="83">
        <v>356</v>
      </c>
      <c r="N16" s="15">
        <v>0</v>
      </c>
      <c r="O16" s="16">
        <v>2</v>
      </c>
      <c r="P16" s="16">
        <v>31</v>
      </c>
      <c r="Q16" s="16">
        <v>14</v>
      </c>
      <c r="R16" s="21">
        <v>47</v>
      </c>
      <c r="S16" s="15">
        <v>0</v>
      </c>
      <c r="T16" s="16">
        <v>0</v>
      </c>
      <c r="U16" s="16">
        <v>0</v>
      </c>
      <c r="V16" s="16">
        <v>0</v>
      </c>
      <c r="W16" s="16">
        <v>0</v>
      </c>
      <c r="X16" s="21">
        <v>0</v>
      </c>
      <c r="Y16" s="83">
        <v>47</v>
      </c>
      <c r="Z16" s="84">
        <v>0</v>
      </c>
      <c r="AA16" s="85">
        <v>1083</v>
      </c>
    </row>
    <row r="17" spans="1:27" x14ac:dyDescent="0.2">
      <c r="A17" s="4" t="s">
        <v>8</v>
      </c>
      <c r="B17" s="15">
        <v>74</v>
      </c>
      <c r="C17" s="16">
        <v>17.395</v>
      </c>
      <c r="D17" s="16">
        <v>15.084</v>
      </c>
      <c r="E17" s="16">
        <v>0</v>
      </c>
      <c r="F17" s="21">
        <v>106.479</v>
      </c>
      <c r="G17" s="15">
        <v>78</v>
      </c>
      <c r="H17" s="16">
        <v>838</v>
      </c>
      <c r="I17" s="16">
        <v>288</v>
      </c>
      <c r="J17" s="16">
        <v>21</v>
      </c>
      <c r="K17" s="16">
        <v>20</v>
      </c>
      <c r="L17" s="21">
        <v>1245</v>
      </c>
      <c r="M17" s="83">
        <v>1351.479</v>
      </c>
      <c r="N17" s="15">
        <v>9</v>
      </c>
      <c r="O17" s="16">
        <v>11</v>
      </c>
      <c r="P17" s="16">
        <v>11</v>
      </c>
      <c r="Q17" s="16">
        <v>0</v>
      </c>
      <c r="R17" s="21">
        <v>31</v>
      </c>
      <c r="S17" s="15">
        <v>0</v>
      </c>
      <c r="T17" s="16">
        <v>172</v>
      </c>
      <c r="U17" s="16">
        <v>252</v>
      </c>
      <c r="V17" s="16">
        <v>20</v>
      </c>
      <c r="W17" s="16">
        <v>20</v>
      </c>
      <c r="X17" s="21">
        <v>464</v>
      </c>
      <c r="Y17" s="83">
        <v>495</v>
      </c>
      <c r="Z17" s="84">
        <v>64</v>
      </c>
      <c r="AA17" s="85">
        <v>7576</v>
      </c>
    </row>
    <row r="18" spans="1:27" x14ac:dyDescent="0.2">
      <c r="A18" s="4" t="s">
        <v>9</v>
      </c>
      <c r="B18" s="15">
        <v>237</v>
      </c>
      <c r="C18" s="16">
        <v>142</v>
      </c>
      <c r="D18" s="16">
        <v>149</v>
      </c>
      <c r="E18" s="16">
        <v>34</v>
      </c>
      <c r="F18" s="21">
        <v>562</v>
      </c>
      <c r="G18" s="15">
        <v>0</v>
      </c>
      <c r="H18" s="16">
        <v>0</v>
      </c>
      <c r="I18" s="16">
        <v>0</v>
      </c>
      <c r="J18" s="16">
        <v>0</v>
      </c>
      <c r="K18" s="16">
        <v>0</v>
      </c>
      <c r="L18" s="21">
        <v>0</v>
      </c>
      <c r="M18" s="83">
        <v>562</v>
      </c>
      <c r="N18" s="15">
        <v>2</v>
      </c>
      <c r="O18" s="16">
        <v>2</v>
      </c>
      <c r="P18" s="16">
        <v>10</v>
      </c>
      <c r="Q18" s="16">
        <v>18</v>
      </c>
      <c r="R18" s="21">
        <v>32</v>
      </c>
      <c r="S18" s="15">
        <v>0</v>
      </c>
      <c r="T18" s="16">
        <v>0</v>
      </c>
      <c r="U18" s="16">
        <v>0</v>
      </c>
      <c r="V18" s="16">
        <v>0</v>
      </c>
      <c r="W18" s="16">
        <v>0</v>
      </c>
      <c r="X18" s="21">
        <v>0</v>
      </c>
      <c r="Y18" s="83">
        <v>32</v>
      </c>
      <c r="Z18" s="84">
        <v>0</v>
      </c>
      <c r="AA18" s="85">
        <v>2108</v>
      </c>
    </row>
    <row r="19" spans="1:27" x14ac:dyDescent="0.2">
      <c r="A19" s="4" t="s">
        <v>10</v>
      </c>
      <c r="B19" s="15">
        <v>375</v>
      </c>
      <c r="C19" s="16">
        <v>260</v>
      </c>
      <c r="D19" s="16">
        <v>177</v>
      </c>
      <c r="E19" s="16">
        <v>77</v>
      </c>
      <c r="F19" s="21">
        <v>889</v>
      </c>
      <c r="G19" s="15">
        <v>0</v>
      </c>
      <c r="H19" s="16">
        <v>0</v>
      </c>
      <c r="I19" s="16">
        <v>3</v>
      </c>
      <c r="J19" s="16">
        <v>1</v>
      </c>
      <c r="K19" s="16">
        <v>1</v>
      </c>
      <c r="L19" s="21">
        <v>5</v>
      </c>
      <c r="M19" s="83">
        <v>894</v>
      </c>
      <c r="N19" s="15">
        <v>2</v>
      </c>
      <c r="O19" s="16">
        <v>6</v>
      </c>
      <c r="P19" s="16">
        <v>33</v>
      </c>
      <c r="Q19" s="16">
        <v>55</v>
      </c>
      <c r="R19" s="21">
        <v>96</v>
      </c>
      <c r="S19" s="15">
        <v>0</v>
      </c>
      <c r="T19" s="16">
        <v>0</v>
      </c>
      <c r="U19" s="16">
        <v>0</v>
      </c>
      <c r="V19" s="16">
        <v>0</v>
      </c>
      <c r="W19" s="16">
        <v>0</v>
      </c>
      <c r="X19" s="21">
        <v>0</v>
      </c>
      <c r="Y19" s="83">
        <v>96</v>
      </c>
      <c r="Z19" s="84">
        <v>0</v>
      </c>
      <c r="AA19" s="85">
        <v>6018</v>
      </c>
    </row>
    <row r="20" spans="1:27" x14ac:dyDescent="0.2">
      <c r="A20" s="4" t="s">
        <v>11</v>
      </c>
      <c r="B20" s="15">
        <v>122</v>
      </c>
      <c r="C20" s="16">
        <v>0</v>
      </c>
      <c r="D20" s="16">
        <v>0</v>
      </c>
      <c r="E20" s="16">
        <v>0</v>
      </c>
      <c r="F20" s="21">
        <v>122</v>
      </c>
      <c r="G20" s="15">
        <v>3009</v>
      </c>
      <c r="H20" s="16">
        <v>2049</v>
      </c>
      <c r="I20" s="16">
        <v>201</v>
      </c>
      <c r="J20" s="16">
        <v>0</v>
      </c>
      <c r="K20" s="16">
        <v>0</v>
      </c>
      <c r="L20" s="21">
        <v>5259</v>
      </c>
      <c r="M20" s="83">
        <v>5381</v>
      </c>
      <c r="N20" s="15">
        <v>10</v>
      </c>
      <c r="O20" s="16">
        <v>0</v>
      </c>
      <c r="P20" s="16">
        <v>0</v>
      </c>
      <c r="Q20" s="16">
        <v>0</v>
      </c>
      <c r="R20" s="21">
        <v>10</v>
      </c>
      <c r="S20" s="15">
        <v>0</v>
      </c>
      <c r="T20" s="16">
        <v>532</v>
      </c>
      <c r="U20" s="16">
        <v>53</v>
      </c>
      <c r="V20" s="16">
        <v>0</v>
      </c>
      <c r="W20" s="16">
        <v>0</v>
      </c>
      <c r="X20" s="21">
        <v>585</v>
      </c>
      <c r="Y20" s="83">
        <v>595</v>
      </c>
      <c r="Z20" s="84">
        <v>48</v>
      </c>
      <c r="AA20" s="85">
        <v>2506</v>
      </c>
    </row>
    <row r="21" spans="1:27" x14ac:dyDescent="0.2">
      <c r="A21" s="4" t="s">
        <v>12</v>
      </c>
      <c r="B21" s="15">
        <v>189</v>
      </c>
      <c r="C21" s="16">
        <v>51</v>
      </c>
      <c r="D21" s="16">
        <v>46</v>
      </c>
      <c r="E21" s="16">
        <v>5</v>
      </c>
      <c r="F21" s="21">
        <v>291</v>
      </c>
      <c r="G21" s="15">
        <v>850</v>
      </c>
      <c r="H21" s="16">
        <v>2218</v>
      </c>
      <c r="I21" s="16">
        <v>591</v>
      </c>
      <c r="J21" s="16">
        <v>91</v>
      </c>
      <c r="K21" s="16">
        <v>18</v>
      </c>
      <c r="L21" s="21">
        <v>3768</v>
      </c>
      <c r="M21" s="83">
        <v>4059</v>
      </c>
      <c r="N21" s="15">
        <v>39</v>
      </c>
      <c r="O21" s="16">
        <v>17</v>
      </c>
      <c r="P21" s="16">
        <v>25</v>
      </c>
      <c r="Q21" s="16">
        <v>4</v>
      </c>
      <c r="R21" s="21">
        <v>85</v>
      </c>
      <c r="S21" s="15">
        <v>0</v>
      </c>
      <c r="T21" s="16">
        <v>1488</v>
      </c>
      <c r="U21" s="16">
        <v>371</v>
      </c>
      <c r="V21" s="16">
        <v>73</v>
      </c>
      <c r="W21" s="16">
        <v>12</v>
      </c>
      <c r="X21" s="21">
        <v>1944</v>
      </c>
      <c r="Y21" s="83">
        <v>2029</v>
      </c>
      <c r="Z21" s="84">
        <v>413</v>
      </c>
      <c r="AA21" s="85">
        <v>7053</v>
      </c>
    </row>
    <row r="22" spans="1:27" x14ac:dyDescent="0.2">
      <c r="A22" s="4" t="s">
        <v>13</v>
      </c>
      <c r="B22" s="15">
        <v>500</v>
      </c>
      <c r="C22" s="16">
        <v>38</v>
      </c>
      <c r="D22" s="16">
        <v>83</v>
      </c>
      <c r="E22" s="16">
        <v>11</v>
      </c>
      <c r="F22" s="21">
        <v>632</v>
      </c>
      <c r="G22" s="15">
        <v>5</v>
      </c>
      <c r="H22" s="16">
        <v>282</v>
      </c>
      <c r="I22" s="16">
        <v>521</v>
      </c>
      <c r="J22" s="16">
        <v>60</v>
      </c>
      <c r="K22" s="16">
        <v>61</v>
      </c>
      <c r="L22" s="21">
        <v>929</v>
      </c>
      <c r="M22" s="83">
        <v>1561</v>
      </c>
      <c r="N22" s="15">
        <v>34</v>
      </c>
      <c r="O22" s="16">
        <v>10</v>
      </c>
      <c r="P22" s="16">
        <v>58</v>
      </c>
      <c r="Q22" s="16">
        <v>10</v>
      </c>
      <c r="R22" s="21">
        <v>112</v>
      </c>
      <c r="S22" s="15">
        <v>3</v>
      </c>
      <c r="T22" s="16">
        <v>218</v>
      </c>
      <c r="U22" s="16">
        <v>245</v>
      </c>
      <c r="V22" s="16">
        <v>41</v>
      </c>
      <c r="W22" s="16">
        <v>49</v>
      </c>
      <c r="X22" s="21">
        <v>556</v>
      </c>
      <c r="Y22" s="83">
        <v>668</v>
      </c>
      <c r="Z22" s="84">
        <v>399</v>
      </c>
      <c r="AA22" s="85">
        <v>13546</v>
      </c>
    </row>
    <row r="23" spans="1:27" x14ac:dyDescent="0.2">
      <c r="A23" s="4" t="s">
        <v>14</v>
      </c>
      <c r="B23" s="15">
        <v>968</v>
      </c>
      <c r="C23" s="16">
        <v>151.68299999999999</v>
      </c>
      <c r="D23" s="16">
        <v>267.678</v>
      </c>
      <c r="E23" s="16">
        <v>91.537000000000006</v>
      </c>
      <c r="F23" s="21">
        <v>1478.8979999999999</v>
      </c>
      <c r="G23" s="15">
        <v>0</v>
      </c>
      <c r="H23" s="16">
        <v>45.76</v>
      </c>
      <c r="I23" s="16">
        <v>139.286</v>
      </c>
      <c r="J23" s="16">
        <v>14.61</v>
      </c>
      <c r="K23" s="16">
        <v>85.995999999999995</v>
      </c>
      <c r="L23" s="21">
        <v>285.65199999999999</v>
      </c>
      <c r="M23" s="83">
        <v>1764.55</v>
      </c>
      <c r="N23" s="15">
        <v>22.94</v>
      </c>
      <c r="O23" s="16">
        <v>24.387</v>
      </c>
      <c r="P23" s="16">
        <v>134.16300000000001</v>
      </c>
      <c r="Q23" s="16">
        <v>73.882999999999996</v>
      </c>
      <c r="R23" s="21">
        <v>255.37299999999999</v>
      </c>
      <c r="S23" s="15">
        <v>0</v>
      </c>
      <c r="T23" s="16">
        <v>6.0170000000000003</v>
      </c>
      <c r="U23" s="16">
        <v>12.22</v>
      </c>
      <c r="V23" s="16">
        <v>6.46</v>
      </c>
      <c r="W23" s="16">
        <v>40.026000000000003</v>
      </c>
      <c r="X23" s="21">
        <v>64.723000000000013</v>
      </c>
      <c r="Y23" s="83">
        <v>320.096</v>
      </c>
      <c r="Z23" s="84">
        <v>0</v>
      </c>
      <c r="AA23" s="85">
        <v>3811</v>
      </c>
    </row>
    <row r="24" spans="1:27" x14ac:dyDescent="0.2">
      <c r="A24" s="4" t="s">
        <v>15</v>
      </c>
      <c r="B24" s="15">
        <v>102</v>
      </c>
      <c r="C24" s="16">
        <v>12</v>
      </c>
      <c r="D24" s="16">
        <v>13</v>
      </c>
      <c r="E24" s="16">
        <v>1</v>
      </c>
      <c r="F24" s="21">
        <v>128</v>
      </c>
      <c r="G24" s="15">
        <v>231</v>
      </c>
      <c r="H24" s="16">
        <v>751</v>
      </c>
      <c r="I24" s="16">
        <v>152</v>
      </c>
      <c r="J24" s="16">
        <v>11</v>
      </c>
      <c r="K24" s="16">
        <v>7</v>
      </c>
      <c r="L24" s="21">
        <v>1152</v>
      </c>
      <c r="M24" s="83">
        <v>1280</v>
      </c>
      <c r="N24" s="15">
        <v>13</v>
      </c>
      <c r="O24" s="16">
        <v>10</v>
      </c>
      <c r="P24" s="16">
        <v>12</v>
      </c>
      <c r="Q24" s="16">
        <v>1</v>
      </c>
      <c r="R24" s="21">
        <v>36</v>
      </c>
      <c r="S24" s="15">
        <v>0</v>
      </c>
      <c r="T24" s="16">
        <v>79</v>
      </c>
      <c r="U24" s="16">
        <v>125</v>
      </c>
      <c r="V24" s="16">
        <v>11</v>
      </c>
      <c r="W24" s="16">
        <v>7</v>
      </c>
      <c r="X24" s="21">
        <v>222</v>
      </c>
      <c r="Y24" s="83">
        <v>258</v>
      </c>
      <c r="Z24" s="84">
        <v>0</v>
      </c>
      <c r="AA24" s="85">
        <v>12015</v>
      </c>
    </row>
    <row r="25" spans="1:27" x14ac:dyDescent="0.2">
      <c r="A25" s="4" t="s">
        <v>16</v>
      </c>
      <c r="B25" s="15">
        <v>148</v>
      </c>
      <c r="C25" s="16">
        <v>15</v>
      </c>
      <c r="D25" s="16">
        <v>24</v>
      </c>
      <c r="E25" s="16">
        <v>0</v>
      </c>
      <c r="F25" s="21">
        <v>187</v>
      </c>
      <c r="G25" s="15">
        <v>57</v>
      </c>
      <c r="H25" s="16">
        <v>773</v>
      </c>
      <c r="I25" s="16">
        <v>599</v>
      </c>
      <c r="J25" s="16">
        <v>13</v>
      </c>
      <c r="K25" s="16">
        <v>3</v>
      </c>
      <c r="L25" s="21">
        <v>1445</v>
      </c>
      <c r="M25" s="83">
        <v>1632</v>
      </c>
      <c r="N25" s="15">
        <v>42</v>
      </c>
      <c r="O25" s="16">
        <v>8</v>
      </c>
      <c r="P25" s="16">
        <v>1</v>
      </c>
      <c r="Q25" s="16">
        <v>0</v>
      </c>
      <c r="R25" s="21">
        <v>51</v>
      </c>
      <c r="S25" s="15">
        <v>0</v>
      </c>
      <c r="T25" s="16">
        <v>294</v>
      </c>
      <c r="U25" s="16">
        <v>228</v>
      </c>
      <c r="V25" s="16">
        <v>13</v>
      </c>
      <c r="W25" s="16">
        <v>3</v>
      </c>
      <c r="X25" s="21">
        <v>538</v>
      </c>
      <c r="Y25" s="83">
        <v>589</v>
      </c>
      <c r="Z25" s="84">
        <v>1085</v>
      </c>
      <c r="AA25" s="85">
        <v>5697</v>
      </c>
    </row>
    <row r="26" spans="1:27" x14ac:dyDescent="0.2">
      <c r="A26" s="4" t="s">
        <v>17</v>
      </c>
      <c r="B26" s="15">
        <v>163</v>
      </c>
      <c r="C26" s="16">
        <v>14</v>
      </c>
      <c r="D26" s="16">
        <v>10</v>
      </c>
      <c r="E26" s="16">
        <v>0</v>
      </c>
      <c r="F26" s="21">
        <v>187</v>
      </c>
      <c r="G26" s="15">
        <v>218</v>
      </c>
      <c r="H26" s="16">
        <v>1514</v>
      </c>
      <c r="I26" s="16">
        <v>406</v>
      </c>
      <c r="J26" s="16">
        <v>44</v>
      </c>
      <c r="K26" s="16">
        <v>0</v>
      </c>
      <c r="L26" s="21">
        <v>2182</v>
      </c>
      <c r="M26" s="83">
        <v>2369</v>
      </c>
      <c r="N26" s="15">
        <v>31</v>
      </c>
      <c r="O26" s="16">
        <v>11</v>
      </c>
      <c r="P26" s="16">
        <v>10</v>
      </c>
      <c r="Q26" s="16">
        <v>0</v>
      </c>
      <c r="R26" s="21">
        <v>52</v>
      </c>
      <c r="S26" s="15">
        <v>0</v>
      </c>
      <c r="T26" s="16">
        <v>685</v>
      </c>
      <c r="U26" s="16">
        <v>340</v>
      </c>
      <c r="V26" s="16">
        <v>42</v>
      </c>
      <c r="W26" s="16">
        <v>0</v>
      </c>
      <c r="X26" s="21">
        <v>1067</v>
      </c>
      <c r="Y26" s="83">
        <v>1119</v>
      </c>
      <c r="Z26" s="84">
        <v>921</v>
      </c>
      <c r="AA26" s="85">
        <v>6739</v>
      </c>
    </row>
    <row r="27" spans="1:27" x14ac:dyDescent="0.2">
      <c r="A27" s="4" t="s">
        <v>18</v>
      </c>
      <c r="B27" s="15">
        <v>250</v>
      </c>
      <c r="C27" s="16">
        <v>112</v>
      </c>
      <c r="D27" s="16">
        <v>102</v>
      </c>
      <c r="E27" s="16">
        <v>50</v>
      </c>
      <c r="F27" s="21">
        <v>514</v>
      </c>
      <c r="G27" s="15">
        <v>0</v>
      </c>
      <c r="H27" s="16">
        <v>0</v>
      </c>
      <c r="I27" s="16">
        <v>0</v>
      </c>
      <c r="J27" s="16">
        <v>0</v>
      </c>
      <c r="K27" s="16">
        <v>0</v>
      </c>
      <c r="L27" s="21">
        <v>0</v>
      </c>
      <c r="M27" s="83">
        <v>514</v>
      </c>
      <c r="N27" s="15">
        <v>13</v>
      </c>
      <c r="O27" s="16">
        <v>10</v>
      </c>
      <c r="P27" s="16">
        <v>37</v>
      </c>
      <c r="Q27" s="16">
        <v>42</v>
      </c>
      <c r="R27" s="21">
        <v>102</v>
      </c>
      <c r="S27" s="15">
        <v>0</v>
      </c>
      <c r="T27" s="16">
        <v>0</v>
      </c>
      <c r="U27" s="16">
        <v>0</v>
      </c>
      <c r="V27" s="16">
        <v>0</v>
      </c>
      <c r="W27" s="16">
        <v>0</v>
      </c>
      <c r="X27" s="21">
        <v>0</v>
      </c>
      <c r="Y27" s="83">
        <v>102</v>
      </c>
      <c r="Z27" s="84">
        <v>0</v>
      </c>
      <c r="AA27" s="85">
        <v>1754</v>
      </c>
    </row>
    <row r="28" spans="1:27" x14ac:dyDescent="0.2">
      <c r="A28" s="4" t="s">
        <v>19</v>
      </c>
      <c r="B28" s="15">
        <v>371</v>
      </c>
      <c r="C28" s="16">
        <v>56</v>
      </c>
      <c r="D28" s="16">
        <v>52</v>
      </c>
      <c r="E28" s="16">
        <v>3</v>
      </c>
      <c r="F28" s="21">
        <v>482</v>
      </c>
      <c r="G28" s="15">
        <v>44</v>
      </c>
      <c r="H28" s="16">
        <v>1903</v>
      </c>
      <c r="I28" s="16">
        <v>471</v>
      </c>
      <c r="J28" s="16">
        <v>43</v>
      </c>
      <c r="K28" s="16">
        <v>15</v>
      </c>
      <c r="L28" s="21">
        <v>2476</v>
      </c>
      <c r="M28" s="83">
        <v>2958</v>
      </c>
      <c r="N28" s="15">
        <v>108</v>
      </c>
      <c r="O28" s="16">
        <v>45</v>
      </c>
      <c r="P28" s="16">
        <v>52</v>
      </c>
      <c r="Q28" s="16">
        <v>3</v>
      </c>
      <c r="R28" s="21">
        <v>208</v>
      </c>
      <c r="S28" s="15">
        <v>0</v>
      </c>
      <c r="T28" s="16">
        <v>648</v>
      </c>
      <c r="U28" s="16">
        <v>404</v>
      </c>
      <c r="V28" s="16">
        <v>43</v>
      </c>
      <c r="W28" s="16">
        <v>15</v>
      </c>
      <c r="X28" s="21">
        <v>1110</v>
      </c>
      <c r="Y28" s="83">
        <v>1318</v>
      </c>
      <c r="Z28" s="84">
        <v>6855</v>
      </c>
      <c r="AA28" s="85">
        <v>21351</v>
      </c>
    </row>
    <row r="29" spans="1:27" x14ac:dyDescent="0.2">
      <c r="A29" s="4" t="s">
        <v>20</v>
      </c>
      <c r="B29" s="15">
        <v>391</v>
      </c>
      <c r="C29" s="16">
        <v>79</v>
      </c>
      <c r="D29" s="16">
        <v>99</v>
      </c>
      <c r="E29" s="16">
        <v>60</v>
      </c>
      <c r="F29" s="21">
        <v>629</v>
      </c>
      <c r="G29" s="15">
        <v>0</v>
      </c>
      <c r="H29" s="16">
        <v>7</v>
      </c>
      <c r="I29" s="16">
        <v>36</v>
      </c>
      <c r="J29" s="16">
        <v>6</v>
      </c>
      <c r="K29" s="16">
        <v>27</v>
      </c>
      <c r="L29" s="21">
        <v>76</v>
      </c>
      <c r="M29" s="83">
        <v>705</v>
      </c>
      <c r="N29" s="15">
        <v>6</v>
      </c>
      <c r="O29" s="16">
        <v>6</v>
      </c>
      <c r="P29" s="16">
        <v>36.485999999999997</v>
      </c>
      <c r="Q29" s="16">
        <v>45</v>
      </c>
      <c r="R29" s="21">
        <v>93.48599999999999</v>
      </c>
      <c r="S29" s="15">
        <v>0</v>
      </c>
      <c r="T29" s="16">
        <v>0</v>
      </c>
      <c r="U29" s="16">
        <v>0</v>
      </c>
      <c r="V29" s="16">
        <v>0</v>
      </c>
      <c r="W29" s="16">
        <v>10</v>
      </c>
      <c r="X29" s="21">
        <v>10</v>
      </c>
      <c r="Y29" s="83">
        <v>103.48599999999999</v>
      </c>
      <c r="Z29" s="84">
        <v>0</v>
      </c>
      <c r="AA29" s="85">
        <v>2965</v>
      </c>
    </row>
    <row r="30" spans="1:27" x14ac:dyDescent="0.2">
      <c r="A30" s="4" t="s">
        <v>21</v>
      </c>
      <c r="B30" s="15">
        <v>79</v>
      </c>
      <c r="C30" s="16">
        <v>21</v>
      </c>
      <c r="D30" s="16">
        <v>6</v>
      </c>
      <c r="E30" s="16">
        <v>1</v>
      </c>
      <c r="F30" s="21">
        <v>107</v>
      </c>
      <c r="G30" s="15">
        <v>810</v>
      </c>
      <c r="H30" s="16">
        <v>815</v>
      </c>
      <c r="I30" s="16">
        <v>392</v>
      </c>
      <c r="J30" s="16">
        <v>122</v>
      </c>
      <c r="K30" s="16">
        <v>11</v>
      </c>
      <c r="L30" s="21">
        <v>2150</v>
      </c>
      <c r="M30" s="83">
        <v>2257</v>
      </c>
      <c r="N30" s="15">
        <v>12</v>
      </c>
      <c r="O30" s="16">
        <v>13</v>
      </c>
      <c r="P30" s="16">
        <v>1</v>
      </c>
      <c r="Q30" s="16">
        <v>1</v>
      </c>
      <c r="R30" s="21">
        <v>27</v>
      </c>
      <c r="S30" s="15">
        <v>10</v>
      </c>
      <c r="T30" s="16">
        <v>500</v>
      </c>
      <c r="U30" s="16">
        <v>219</v>
      </c>
      <c r="V30" s="16">
        <v>102</v>
      </c>
      <c r="W30" s="16">
        <v>11</v>
      </c>
      <c r="X30" s="21">
        <v>842</v>
      </c>
      <c r="Y30" s="83">
        <v>869</v>
      </c>
      <c r="Z30" s="84">
        <v>1654</v>
      </c>
      <c r="AA30" s="85">
        <v>7196</v>
      </c>
    </row>
    <row r="31" spans="1:27" x14ac:dyDescent="0.2">
      <c r="A31" s="4" t="s">
        <v>22</v>
      </c>
      <c r="B31" s="15">
        <v>235</v>
      </c>
      <c r="C31" s="16">
        <v>99</v>
      </c>
      <c r="D31" s="16">
        <v>61</v>
      </c>
      <c r="E31" s="16">
        <v>38</v>
      </c>
      <c r="F31" s="21">
        <v>433</v>
      </c>
      <c r="G31" s="15">
        <v>0</v>
      </c>
      <c r="H31" s="16">
        <v>0</v>
      </c>
      <c r="I31" s="16">
        <v>0</v>
      </c>
      <c r="J31" s="16">
        <v>0</v>
      </c>
      <c r="K31" s="16">
        <v>0</v>
      </c>
      <c r="L31" s="21">
        <v>0</v>
      </c>
      <c r="M31" s="83">
        <v>433</v>
      </c>
      <c r="N31" s="15">
        <v>10</v>
      </c>
      <c r="O31" s="16">
        <v>10</v>
      </c>
      <c r="P31" s="16">
        <v>10</v>
      </c>
      <c r="Q31" s="16">
        <v>20</v>
      </c>
      <c r="R31" s="21">
        <v>50</v>
      </c>
      <c r="S31" s="15">
        <v>0</v>
      </c>
      <c r="T31" s="16">
        <v>0</v>
      </c>
      <c r="U31" s="16">
        <v>0</v>
      </c>
      <c r="V31" s="16">
        <v>0</v>
      </c>
      <c r="W31" s="16">
        <v>0</v>
      </c>
      <c r="X31" s="21">
        <v>0</v>
      </c>
      <c r="Y31" s="83">
        <v>50</v>
      </c>
      <c r="Z31" s="84">
        <v>0</v>
      </c>
      <c r="AA31" s="85">
        <v>0</v>
      </c>
    </row>
    <row r="32" spans="1:27" x14ac:dyDescent="0.2">
      <c r="A32" s="4" t="s">
        <v>23</v>
      </c>
      <c r="B32" s="15">
        <v>130</v>
      </c>
      <c r="C32" s="16">
        <v>18</v>
      </c>
      <c r="D32" s="16">
        <v>28</v>
      </c>
      <c r="E32" s="16">
        <v>13</v>
      </c>
      <c r="F32" s="21">
        <v>189</v>
      </c>
      <c r="G32" s="15">
        <v>14</v>
      </c>
      <c r="H32" s="16">
        <v>1912</v>
      </c>
      <c r="I32" s="16">
        <v>448</v>
      </c>
      <c r="J32" s="16">
        <v>43</v>
      </c>
      <c r="K32" s="16">
        <v>23</v>
      </c>
      <c r="L32" s="21">
        <v>2440</v>
      </c>
      <c r="M32" s="83">
        <v>2629</v>
      </c>
      <c r="N32" s="15">
        <v>33</v>
      </c>
      <c r="O32" s="16">
        <v>11</v>
      </c>
      <c r="P32" s="16">
        <v>20</v>
      </c>
      <c r="Q32" s="16">
        <v>6</v>
      </c>
      <c r="R32" s="21">
        <v>70</v>
      </c>
      <c r="S32" s="15">
        <v>0</v>
      </c>
      <c r="T32" s="16">
        <v>412</v>
      </c>
      <c r="U32" s="16">
        <v>292</v>
      </c>
      <c r="V32" s="16">
        <v>41</v>
      </c>
      <c r="W32" s="16">
        <v>23</v>
      </c>
      <c r="X32" s="21">
        <v>768</v>
      </c>
      <c r="Y32" s="83">
        <v>838</v>
      </c>
      <c r="Z32" s="84">
        <v>383</v>
      </c>
      <c r="AA32" s="85">
        <v>7711</v>
      </c>
    </row>
    <row r="33" spans="1:27" x14ac:dyDescent="0.2">
      <c r="A33" s="4" t="s">
        <v>24</v>
      </c>
      <c r="B33" s="15">
        <v>228</v>
      </c>
      <c r="C33" s="16">
        <v>9</v>
      </c>
      <c r="D33" s="16">
        <v>4</v>
      </c>
      <c r="E33" s="16">
        <v>0</v>
      </c>
      <c r="F33" s="21">
        <v>241</v>
      </c>
      <c r="G33" s="15">
        <v>146</v>
      </c>
      <c r="H33" s="16">
        <v>1127</v>
      </c>
      <c r="I33" s="16">
        <v>298</v>
      </c>
      <c r="J33" s="16">
        <v>37</v>
      </c>
      <c r="K33" s="16">
        <v>15</v>
      </c>
      <c r="L33" s="21">
        <v>1623</v>
      </c>
      <c r="M33" s="83">
        <v>1864</v>
      </c>
      <c r="N33" s="15">
        <v>34</v>
      </c>
      <c r="O33" s="16">
        <v>5</v>
      </c>
      <c r="P33" s="16">
        <v>3</v>
      </c>
      <c r="Q33" s="16">
        <v>0</v>
      </c>
      <c r="R33" s="21">
        <v>42</v>
      </c>
      <c r="S33" s="15">
        <v>0</v>
      </c>
      <c r="T33" s="16">
        <v>257</v>
      </c>
      <c r="U33" s="16">
        <v>195</v>
      </c>
      <c r="V33" s="16">
        <v>36</v>
      </c>
      <c r="W33" s="16">
        <v>13</v>
      </c>
      <c r="X33" s="21">
        <v>501</v>
      </c>
      <c r="Y33" s="83">
        <v>543</v>
      </c>
      <c r="Z33" s="84">
        <v>737</v>
      </c>
      <c r="AA33" s="85">
        <v>7719</v>
      </c>
    </row>
    <row r="34" spans="1:27" x14ac:dyDescent="0.2">
      <c r="A34" s="4" t="s">
        <v>25</v>
      </c>
      <c r="B34" s="15">
        <v>602</v>
      </c>
      <c r="C34" s="16">
        <v>88</v>
      </c>
      <c r="D34" s="16">
        <v>162</v>
      </c>
      <c r="E34" s="16">
        <v>39</v>
      </c>
      <c r="F34" s="21">
        <v>891</v>
      </c>
      <c r="G34" s="15">
        <v>48</v>
      </c>
      <c r="H34" s="16">
        <v>1666</v>
      </c>
      <c r="I34" s="16">
        <v>361</v>
      </c>
      <c r="J34" s="16">
        <v>62</v>
      </c>
      <c r="K34" s="16">
        <v>101</v>
      </c>
      <c r="L34" s="21">
        <v>2238</v>
      </c>
      <c r="M34" s="83">
        <v>3129</v>
      </c>
      <c r="N34" s="15">
        <v>28</v>
      </c>
      <c r="O34" s="16">
        <v>21</v>
      </c>
      <c r="P34" s="16">
        <v>71</v>
      </c>
      <c r="Q34" s="16">
        <v>28</v>
      </c>
      <c r="R34" s="21">
        <v>148</v>
      </c>
      <c r="S34" s="15">
        <v>0</v>
      </c>
      <c r="T34" s="16">
        <v>168</v>
      </c>
      <c r="U34" s="16">
        <v>188</v>
      </c>
      <c r="V34" s="16">
        <v>39</v>
      </c>
      <c r="W34" s="16">
        <v>64</v>
      </c>
      <c r="X34" s="21">
        <v>459</v>
      </c>
      <c r="Y34" s="83">
        <v>607</v>
      </c>
      <c r="Z34" s="84">
        <v>313</v>
      </c>
      <c r="AA34" s="85">
        <v>11708</v>
      </c>
    </row>
    <row r="35" spans="1:27" x14ac:dyDescent="0.2">
      <c r="A35" s="4" t="s">
        <v>26</v>
      </c>
      <c r="B35" s="15">
        <v>215.8</v>
      </c>
      <c r="C35" s="16">
        <v>143.4</v>
      </c>
      <c r="D35" s="16">
        <v>220.9</v>
      </c>
      <c r="E35" s="16">
        <v>58.9</v>
      </c>
      <c r="F35" s="21">
        <v>639</v>
      </c>
      <c r="G35" s="15">
        <v>0</v>
      </c>
      <c r="H35" s="16">
        <v>12.3</v>
      </c>
      <c r="I35" s="16">
        <v>8</v>
      </c>
      <c r="J35" s="16">
        <v>16.600000000000001</v>
      </c>
      <c r="K35" s="16">
        <v>14.5</v>
      </c>
      <c r="L35" s="21">
        <v>51.400000000000006</v>
      </c>
      <c r="M35" s="83">
        <v>690.4</v>
      </c>
      <c r="N35" s="15">
        <v>54</v>
      </c>
      <c r="O35" s="16">
        <v>5.5148557399164373</v>
      </c>
      <c r="P35" s="16">
        <v>46.590405173279329</v>
      </c>
      <c r="Q35" s="16">
        <v>32.647371657115464</v>
      </c>
      <c r="R35" s="21">
        <v>138.75263257031122</v>
      </c>
      <c r="S35" s="15">
        <v>0</v>
      </c>
      <c r="T35" s="16">
        <v>0</v>
      </c>
      <c r="U35" s="16">
        <v>0</v>
      </c>
      <c r="V35" s="16">
        <v>4</v>
      </c>
      <c r="W35" s="16">
        <v>4</v>
      </c>
      <c r="X35" s="21">
        <v>8</v>
      </c>
      <c r="Y35" s="83">
        <v>146.75263257031122</v>
      </c>
      <c r="Z35" s="84">
        <v>0</v>
      </c>
      <c r="AA35" s="85">
        <v>9321.4</v>
      </c>
    </row>
    <row r="36" spans="1:27" x14ac:dyDescent="0.2">
      <c r="A36" s="4" t="s">
        <v>27</v>
      </c>
      <c r="B36" s="15">
        <v>1066</v>
      </c>
      <c r="C36" s="16">
        <v>215</v>
      </c>
      <c r="D36" s="16">
        <v>249</v>
      </c>
      <c r="E36" s="16">
        <v>79</v>
      </c>
      <c r="F36" s="21">
        <v>1609</v>
      </c>
      <c r="G36" s="15">
        <v>26</v>
      </c>
      <c r="H36" s="16">
        <v>229</v>
      </c>
      <c r="I36" s="16">
        <v>253</v>
      </c>
      <c r="J36" s="16">
        <v>59</v>
      </c>
      <c r="K36" s="16">
        <v>104</v>
      </c>
      <c r="L36" s="21">
        <v>671</v>
      </c>
      <c r="M36" s="83">
        <v>2280</v>
      </c>
      <c r="N36" s="15">
        <v>126</v>
      </c>
      <c r="O36" s="16">
        <v>88</v>
      </c>
      <c r="P36" s="16">
        <v>178</v>
      </c>
      <c r="Q36" s="16">
        <v>73</v>
      </c>
      <c r="R36" s="21">
        <v>465</v>
      </c>
      <c r="S36" s="15">
        <v>0</v>
      </c>
      <c r="T36" s="16">
        <v>36</v>
      </c>
      <c r="U36" s="16">
        <v>119</v>
      </c>
      <c r="V36" s="16">
        <v>41</v>
      </c>
      <c r="W36" s="16">
        <v>87</v>
      </c>
      <c r="X36" s="21">
        <v>283</v>
      </c>
      <c r="Y36" s="83">
        <v>748</v>
      </c>
      <c r="Z36" s="84">
        <v>0</v>
      </c>
      <c r="AA36" s="85">
        <v>4606</v>
      </c>
    </row>
    <row r="37" spans="1:27" x14ac:dyDescent="0.2">
      <c r="A37" s="4" t="s">
        <v>28</v>
      </c>
      <c r="B37" s="15">
        <v>207</v>
      </c>
      <c r="C37" s="16">
        <v>95</v>
      </c>
      <c r="D37" s="16">
        <v>104</v>
      </c>
      <c r="E37" s="16">
        <v>27</v>
      </c>
      <c r="F37" s="21">
        <v>433</v>
      </c>
      <c r="G37" s="15">
        <v>218</v>
      </c>
      <c r="H37" s="16">
        <v>1257</v>
      </c>
      <c r="I37" s="16">
        <v>498</v>
      </c>
      <c r="J37" s="16">
        <v>75</v>
      </c>
      <c r="K37" s="16">
        <v>44</v>
      </c>
      <c r="L37" s="21">
        <v>2092</v>
      </c>
      <c r="M37" s="83">
        <v>2525</v>
      </c>
      <c r="N37" s="15">
        <v>23</v>
      </c>
      <c r="O37" s="16">
        <v>18</v>
      </c>
      <c r="P37" s="16">
        <v>63</v>
      </c>
      <c r="Q37" s="16">
        <v>20</v>
      </c>
      <c r="R37" s="21">
        <v>124</v>
      </c>
      <c r="S37" s="15">
        <v>0</v>
      </c>
      <c r="T37" s="16">
        <v>935</v>
      </c>
      <c r="U37" s="16">
        <v>167</v>
      </c>
      <c r="V37" s="16">
        <v>59</v>
      </c>
      <c r="W37" s="16">
        <v>19</v>
      </c>
      <c r="X37" s="21">
        <v>1180</v>
      </c>
      <c r="Y37" s="83">
        <v>1304</v>
      </c>
      <c r="Z37" s="84">
        <v>676</v>
      </c>
      <c r="AA37" s="85">
        <v>5196</v>
      </c>
    </row>
    <row r="38" spans="1:27" x14ac:dyDescent="0.2">
      <c r="A38" s="4" t="s">
        <v>29</v>
      </c>
      <c r="B38" s="15">
        <v>398</v>
      </c>
      <c r="C38" s="16">
        <v>6</v>
      </c>
      <c r="D38" s="16">
        <v>3</v>
      </c>
      <c r="E38" s="16">
        <v>0</v>
      </c>
      <c r="F38" s="21">
        <v>407</v>
      </c>
      <c r="G38" s="15">
        <v>1</v>
      </c>
      <c r="H38" s="16">
        <v>1032</v>
      </c>
      <c r="I38" s="16">
        <v>68</v>
      </c>
      <c r="J38" s="16">
        <v>1</v>
      </c>
      <c r="K38" s="16">
        <v>0</v>
      </c>
      <c r="L38" s="21">
        <v>1102</v>
      </c>
      <c r="M38" s="83">
        <v>1509</v>
      </c>
      <c r="N38" s="15">
        <v>0</v>
      </c>
      <c r="O38" s="16">
        <v>3</v>
      </c>
      <c r="P38" s="16">
        <v>0</v>
      </c>
      <c r="Q38" s="16">
        <v>0</v>
      </c>
      <c r="R38" s="21">
        <v>3</v>
      </c>
      <c r="S38" s="15">
        <v>0</v>
      </c>
      <c r="T38" s="16">
        <v>160</v>
      </c>
      <c r="U38" s="16">
        <v>46</v>
      </c>
      <c r="V38" s="16">
        <v>0</v>
      </c>
      <c r="W38" s="16">
        <v>0</v>
      </c>
      <c r="X38" s="21">
        <v>206</v>
      </c>
      <c r="Y38" s="83">
        <v>209</v>
      </c>
      <c r="Z38" s="84">
        <v>353</v>
      </c>
      <c r="AA38" s="85">
        <v>5779</v>
      </c>
    </row>
    <row r="39" spans="1:27" x14ac:dyDescent="0.2">
      <c r="A39" s="4" t="s">
        <v>30</v>
      </c>
      <c r="B39" s="15">
        <v>119</v>
      </c>
      <c r="C39" s="16">
        <v>0</v>
      </c>
      <c r="D39" s="16">
        <v>0</v>
      </c>
      <c r="E39" s="16">
        <v>0</v>
      </c>
      <c r="F39" s="21">
        <v>119</v>
      </c>
      <c r="G39" s="15">
        <v>1581</v>
      </c>
      <c r="H39" s="16">
        <v>1247</v>
      </c>
      <c r="I39" s="16">
        <v>78</v>
      </c>
      <c r="J39" s="16">
        <v>0</v>
      </c>
      <c r="K39" s="16">
        <v>0</v>
      </c>
      <c r="L39" s="21">
        <v>2906</v>
      </c>
      <c r="M39" s="83">
        <v>3025</v>
      </c>
      <c r="N39" s="15">
        <v>9</v>
      </c>
      <c r="O39" s="16">
        <v>0</v>
      </c>
      <c r="P39" s="16">
        <v>0</v>
      </c>
      <c r="Q39" s="16">
        <v>0</v>
      </c>
      <c r="R39" s="21">
        <v>9</v>
      </c>
      <c r="S39" s="15">
        <v>0</v>
      </c>
      <c r="T39" s="16">
        <v>334</v>
      </c>
      <c r="U39" s="16">
        <v>69</v>
      </c>
      <c r="V39" s="16">
        <v>0</v>
      </c>
      <c r="W39" s="16">
        <v>0</v>
      </c>
      <c r="X39" s="21">
        <v>403</v>
      </c>
      <c r="Y39" s="83">
        <v>412</v>
      </c>
      <c r="Z39" s="84">
        <v>0</v>
      </c>
      <c r="AA39" s="85">
        <v>1740</v>
      </c>
    </row>
    <row r="40" spans="1:27" x14ac:dyDescent="0.2">
      <c r="A40" s="4" t="s">
        <v>31</v>
      </c>
      <c r="B40" s="15">
        <v>266</v>
      </c>
      <c r="C40" s="16">
        <v>48</v>
      </c>
      <c r="D40" s="16">
        <v>79</v>
      </c>
      <c r="E40" s="16">
        <v>38</v>
      </c>
      <c r="F40" s="21">
        <v>431</v>
      </c>
      <c r="G40" s="15">
        <v>0</v>
      </c>
      <c r="H40" s="16">
        <v>0</v>
      </c>
      <c r="I40" s="16">
        <v>0</v>
      </c>
      <c r="J40" s="16">
        <v>0</v>
      </c>
      <c r="K40" s="16">
        <v>0</v>
      </c>
      <c r="L40" s="21">
        <v>0</v>
      </c>
      <c r="M40" s="83">
        <v>431</v>
      </c>
      <c r="N40" s="15">
        <v>4</v>
      </c>
      <c r="O40" s="16">
        <v>11</v>
      </c>
      <c r="P40" s="16">
        <v>26</v>
      </c>
      <c r="Q40" s="16">
        <v>24</v>
      </c>
      <c r="R40" s="21">
        <v>65</v>
      </c>
      <c r="S40" s="15">
        <v>0</v>
      </c>
      <c r="T40" s="16">
        <v>0</v>
      </c>
      <c r="U40" s="16">
        <v>0</v>
      </c>
      <c r="V40" s="16">
        <v>0</v>
      </c>
      <c r="W40" s="16">
        <v>0</v>
      </c>
      <c r="X40" s="21">
        <v>0</v>
      </c>
      <c r="Y40" s="83">
        <v>65</v>
      </c>
      <c r="Z40" s="84">
        <v>0</v>
      </c>
      <c r="AA40" s="85">
        <v>365</v>
      </c>
    </row>
    <row r="41" spans="1:27" x14ac:dyDescent="0.2">
      <c r="A41" s="4" t="s">
        <v>32</v>
      </c>
      <c r="B41" s="15">
        <v>127</v>
      </c>
      <c r="C41" s="16">
        <v>37</v>
      </c>
      <c r="D41" s="16">
        <v>21</v>
      </c>
      <c r="E41" s="16">
        <v>6</v>
      </c>
      <c r="F41" s="21">
        <v>191</v>
      </c>
      <c r="G41" s="15">
        <v>1004</v>
      </c>
      <c r="H41" s="16">
        <v>1448</v>
      </c>
      <c r="I41" s="16">
        <v>313</v>
      </c>
      <c r="J41" s="16">
        <v>16</v>
      </c>
      <c r="K41" s="16">
        <v>2</v>
      </c>
      <c r="L41" s="21">
        <v>2783</v>
      </c>
      <c r="M41" s="83">
        <v>2974</v>
      </c>
      <c r="N41" s="15">
        <v>15</v>
      </c>
      <c r="O41" s="16">
        <v>17</v>
      </c>
      <c r="P41" s="16">
        <v>12</v>
      </c>
      <c r="Q41" s="16">
        <v>5</v>
      </c>
      <c r="R41" s="21">
        <v>49</v>
      </c>
      <c r="S41" s="15">
        <v>11</v>
      </c>
      <c r="T41" s="16">
        <v>262</v>
      </c>
      <c r="U41" s="16">
        <v>183</v>
      </c>
      <c r="V41" s="16">
        <v>9</v>
      </c>
      <c r="W41" s="16">
        <v>2</v>
      </c>
      <c r="X41" s="21">
        <v>467</v>
      </c>
      <c r="Y41" s="83">
        <v>516</v>
      </c>
      <c r="Z41" s="84">
        <v>0</v>
      </c>
      <c r="AA41" s="85">
        <v>7787</v>
      </c>
    </row>
    <row r="42" spans="1:27" x14ac:dyDescent="0.2">
      <c r="A42" s="4" t="s">
        <v>33</v>
      </c>
      <c r="B42" s="15">
        <v>540</v>
      </c>
      <c r="C42" s="16">
        <v>232</v>
      </c>
      <c r="D42" s="16">
        <v>249</v>
      </c>
      <c r="E42" s="16">
        <v>92</v>
      </c>
      <c r="F42" s="21">
        <v>1113</v>
      </c>
      <c r="G42" s="15">
        <v>5</v>
      </c>
      <c r="H42" s="16">
        <v>18</v>
      </c>
      <c r="I42" s="16">
        <v>130</v>
      </c>
      <c r="J42" s="16">
        <v>27</v>
      </c>
      <c r="K42" s="16">
        <v>64</v>
      </c>
      <c r="L42" s="21">
        <v>244</v>
      </c>
      <c r="M42" s="83">
        <v>1357</v>
      </c>
      <c r="N42" s="15">
        <v>11</v>
      </c>
      <c r="O42" s="16">
        <v>21</v>
      </c>
      <c r="P42" s="16">
        <v>70</v>
      </c>
      <c r="Q42" s="16">
        <v>50</v>
      </c>
      <c r="R42" s="21">
        <v>152</v>
      </c>
      <c r="S42" s="15">
        <v>0</v>
      </c>
      <c r="T42" s="16">
        <v>0</v>
      </c>
      <c r="U42" s="16">
        <v>8</v>
      </c>
      <c r="V42" s="16">
        <v>0</v>
      </c>
      <c r="W42" s="16">
        <v>10</v>
      </c>
      <c r="X42" s="21">
        <v>18</v>
      </c>
      <c r="Y42" s="83">
        <v>170</v>
      </c>
      <c r="Z42" s="84">
        <v>60</v>
      </c>
      <c r="AA42" s="85">
        <v>7793</v>
      </c>
    </row>
    <row r="43" spans="1:27" x14ac:dyDescent="0.2">
      <c r="A43" s="4" t="s">
        <v>34</v>
      </c>
      <c r="B43" s="15">
        <v>129</v>
      </c>
      <c r="C43" s="16">
        <v>13</v>
      </c>
      <c r="D43" s="16">
        <v>18</v>
      </c>
      <c r="E43" s="16">
        <v>1</v>
      </c>
      <c r="F43" s="21">
        <v>161</v>
      </c>
      <c r="G43" s="15">
        <v>262</v>
      </c>
      <c r="H43" s="16">
        <v>915</v>
      </c>
      <c r="I43" s="16">
        <v>224</v>
      </c>
      <c r="J43" s="16">
        <v>24</v>
      </c>
      <c r="K43" s="16">
        <v>15</v>
      </c>
      <c r="L43" s="21">
        <v>1440</v>
      </c>
      <c r="M43" s="83">
        <v>1601</v>
      </c>
      <c r="N43" s="15">
        <v>21.288</v>
      </c>
      <c r="O43" s="16">
        <v>6.4390000000000001</v>
      </c>
      <c r="P43" s="16">
        <v>4.5289999999999999</v>
      </c>
      <c r="Q43" s="16">
        <v>0.27700000000000002</v>
      </c>
      <c r="R43" s="21">
        <v>32.533000000000001</v>
      </c>
      <c r="S43" s="15">
        <v>1</v>
      </c>
      <c r="T43" s="16">
        <v>189.035</v>
      </c>
      <c r="U43" s="16">
        <v>170.09100000000001</v>
      </c>
      <c r="V43" s="16">
        <v>22.959</v>
      </c>
      <c r="W43" s="16">
        <v>14.872999999999999</v>
      </c>
      <c r="X43" s="21">
        <v>397.95799999999997</v>
      </c>
      <c r="Y43" s="83">
        <v>430.49099999999999</v>
      </c>
      <c r="Z43" s="84">
        <v>373</v>
      </c>
      <c r="AA43" s="85">
        <v>7804</v>
      </c>
    </row>
    <row r="44" spans="1:27" x14ac:dyDescent="0.2">
      <c r="A44" s="4" t="s">
        <v>35</v>
      </c>
      <c r="B44" s="15">
        <v>372</v>
      </c>
      <c r="C44" s="16">
        <v>69</v>
      </c>
      <c r="D44" s="16">
        <v>114</v>
      </c>
      <c r="E44" s="16">
        <v>31</v>
      </c>
      <c r="F44" s="21">
        <v>586</v>
      </c>
      <c r="G44" s="15">
        <v>0</v>
      </c>
      <c r="H44" s="16">
        <v>8</v>
      </c>
      <c r="I44" s="16">
        <v>8</v>
      </c>
      <c r="J44" s="16">
        <v>0</v>
      </c>
      <c r="K44" s="16">
        <v>0</v>
      </c>
      <c r="L44" s="21">
        <v>16</v>
      </c>
      <c r="M44" s="83">
        <v>602</v>
      </c>
      <c r="N44" s="15">
        <v>3</v>
      </c>
      <c r="O44" s="16">
        <v>15</v>
      </c>
      <c r="P44" s="16">
        <v>34</v>
      </c>
      <c r="Q44" s="16">
        <v>8</v>
      </c>
      <c r="R44" s="21">
        <v>60</v>
      </c>
      <c r="S44" s="15">
        <v>0</v>
      </c>
      <c r="T44" s="16">
        <v>0</v>
      </c>
      <c r="U44" s="16">
        <v>0</v>
      </c>
      <c r="V44" s="16">
        <v>0</v>
      </c>
      <c r="W44" s="16">
        <v>0</v>
      </c>
      <c r="X44" s="21">
        <v>0</v>
      </c>
      <c r="Y44" s="83">
        <v>60</v>
      </c>
      <c r="Z44" s="84">
        <v>195</v>
      </c>
      <c r="AA44" s="85">
        <v>6580</v>
      </c>
    </row>
    <row r="45" spans="1:27" x14ac:dyDescent="0.2">
      <c r="A45" s="4" t="s">
        <v>36</v>
      </c>
      <c r="B45" s="15">
        <v>389</v>
      </c>
      <c r="C45" s="16">
        <v>148</v>
      </c>
      <c r="D45" s="16">
        <v>152</v>
      </c>
      <c r="E45" s="16">
        <v>25</v>
      </c>
      <c r="F45" s="21">
        <v>714</v>
      </c>
      <c r="G45" s="15">
        <v>0</v>
      </c>
      <c r="H45" s="16">
        <v>2</v>
      </c>
      <c r="I45" s="16">
        <v>3</v>
      </c>
      <c r="J45" s="16">
        <v>1</v>
      </c>
      <c r="K45" s="16">
        <v>4</v>
      </c>
      <c r="L45" s="21">
        <v>10</v>
      </c>
      <c r="M45" s="83">
        <v>724</v>
      </c>
      <c r="N45" s="15">
        <v>11.709</v>
      </c>
      <c r="O45" s="16">
        <v>9.7560000000000002</v>
      </c>
      <c r="P45" s="16">
        <v>45.887</v>
      </c>
      <c r="Q45" s="16">
        <v>14.788</v>
      </c>
      <c r="R45" s="21">
        <v>82.14</v>
      </c>
      <c r="S45" s="15">
        <v>0</v>
      </c>
      <c r="T45" s="16">
        <v>0</v>
      </c>
      <c r="U45" s="16">
        <v>0.52800000000000002</v>
      </c>
      <c r="V45" s="16">
        <v>0</v>
      </c>
      <c r="W45" s="16">
        <v>0.68300000000000005</v>
      </c>
      <c r="X45" s="21">
        <v>1.2110000000000001</v>
      </c>
      <c r="Y45" s="83">
        <v>83.350999999999999</v>
      </c>
      <c r="Z45" s="84">
        <v>115.7</v>
      </c>
      <c r="AA45" s="85">
        <v>681.1</v>
      </c>
    </row>
    <row r="46" spans="1:27" x14ac:dyDescent="0.2">
      <c r="A46" s="4" t="s">
        <v>37</v>
      </c>
      <c r="B46" s="15">
        <v>351</v>
      </c>
      <c r="C46" s="16">
        <v>74</v>
      </c>
      <c r="D46" s="16">
        <v>121</v>
      </c>
      <c r="E46" s="16">
        <v>11</v>
      </c>
      <c r="F46" s="21">
        <v>557</v>
      </c>
      <c r="G46" s="15">
        <v>0</v>
      </c>
      <c r="H46" s="16">
        <v>633</v>
      </c>
      <c r="I46" s="16">
        <v>304</v>
      </c>
      <c r="J46" s="16">
        <v>31</v>
      </c>
      <c r="K46" s="16">
        <v>103</v>
      </c>
      <c r="L46" s="21">
        <v>1071</v>
      </c>
      <c r="M46" s="83">
        <v>1628</v>
      </c>
      <c r="N46" s="15">
        <v>66</v>
      </c>
      <c r="O46" s="16">
        <v>39</v>
      </c>
      <c r="P46" s="16">
        <v>68</v>
      </c>
      <c r="Q46" s="16">
        <v>11</v>
      </c>
      <c r="R46" s="21">
        <v>184</v>
      </c>
      <c r="S46" s="15">
        <v>0</v>
      </c>
      <c r="T46" s="16">
        <v>83</v>
      </c>
      <c r="U46" s="16">
        <v>156</v>
      </c>
      <c r="V46" s="16">
        <v>31</v>
      </c>
      <c r="W46" s="16">
        <v>42</v>
      </c>
      <c r="X46" s="21">
        <v>312</v>
      </c>
      <c r="Y46" s="83">
        <v>496</v>
      </c>
      <c r="Z46" s="84">
        <v>138</v>
      </c>
      <c r="AA46" s="85">
        <v>8273</v>
      </c>
    </row>
    <row r="47" spans="1:27" x14ac:dyDescent="0.2">
      <c r="A47" s="4" t="s">
        <v>38</v>
      </c>
      <c r="B47" s="15">
        <v>118</v>
      </c>
      <c r="C47" s="16">
        <v>1</v>
      </c>
      <c r="D47" s="16">
        <v>1</v>
      </c>
      <c r="E47" s="16">
        <v>0</v>
      </c>
      <c r="F47" s="21">
        <v>120</v>
      </c>
      <c r="G47" s="15">
        <v>1215</v>
      </c>
      <c r="H47" s="16">
        <v>3063</v>
      </c>
      <c r="I47" s="16">
        <v>287</v>
      </c>
      <c r="J47" s="16">
        <v>33</v>
      </c>
      <c r="K47" s="16">
        <v>0</v>
      </c>
      <c r="L47" s="21">
        <v>4598</v>
      </c>
      <c r="M47" s="83">
        <v>4718</v>
      </c>
      <c r="N47" s="15">
        <v>16</v>
      </c>
      <c r="O47" s="16">
        <v>1</v>
      </c>
      <c r="P47" s="16">
        <v>0</v>
      </c>
      <c r="Q47" s="16">
        <v>0</v>
      </c>
      <c r="R47" s="21">
        <v>17</v>
      </c>
      <c r="S47" s="15">
        <v>1</v>
      </c>
      <c r="T47" s="16">
        <v>778</v>
      </c>
      <c r="U47" s="16">
        <v>197</v>
      </c>
      <c r="V47" s="16">
        <v>31</v>
      </c>
      <c r="W47" s="16">
        <v>0</v>
      </c>
      <c r="X47" s="21">
        <v>1007</v>
      </c>
      <c r="Y47" s="83">
        <v>1024</v>
      </c>
      <c r="Z47" s="84">
        <v>1045</v>
      </c>
      <c r="AA47" s="85">
        <v>11797</v>
      </c>
    </row>
    <row r="48" spans="1:27" x14ac:dyDescent="0.2">
      <c r="A48" s="4" t="s">
        <v>39</v>
      </c>
      <c r="B48" s="15">
        <v>248</v>
      </c>
      <c r="C48" s="16">
        <v>40</v>
      </c>
      <c r="D48" s="16">
        <v>67</v>
      </c>
      <c r="E48" s="16">
        <v>1</v>
      </c>
      <c r="F48" s="21">
        <v>356</v>
      </c>
      <c r="G48" s="15">
        <v>49</v>
      </c>
      <c r="H48" s="16">
        <v>605</v>
      </c>
      <c r="I48" s="16">
        <v>412</v>
      </c>
      <c r="J48" s="16">
        <v>173</v>
      </c>
      <c r="K48" s="16">
        <v>44</v>
      </c>
      <c r="L48" s="21">
        <v>1283</v>
      </c>
      <c r="M48" s="83">
        <v>1639</v>
      </c>
      <c r="N48" s="15">
        <v>23</v>
      </c>
      <c r="O48" s="16">
        <v>18</v>
      </c>
      <c r="P48" s="16">
        <v>41</v>
      </c>
      <c r="Q48" s="16">
        <v>1</v>
      </c>
      <c r="R48" s="21">
        <v>83</v>
      </c>
      <c r="S48" s="15">
        <v>0</v>
      </c>
      <c r="T48" s="16">
        <v>36</v>
      </c>
      <c r="U48" s="16">
        <v>184</v>
      </c>
      <c r="V48" s="16">
        <v>135</v>
      </c>
      <c r="W48" s="16">
        <v>33</v>
      </c>
      <c r="X48" s="21">
        <v>388</v>
      </c>
      <c r="Y48" s="83">
        <v>471</v>
      </c>
      <c r="Z48" s="84">
        <v>197</v>
      </c>
      <c r="AA48" s="85">
        <v>7453</v>
      </c>
    </row>
    <row r="49" spans="1:27" x14ac:dyDescent="0.2">
      <c r="A49" s="4" t="s">
        <v>40</v>
      </c>
      <c r="B49" s="15">
        <v>290</v>
      </c>
      <c r="C49" s="16">
        <v>75</v>
      </c>
      <c r="D49" s="16">
        <v>71</v>
      </c>
      <c r="E49" s="16">
        <v>3</v>
      </c>
      <c r="F49" s="21">
        <v>439</v>
      </c>
      <c r="G49" s="15">
        <v>0</v>
      </c>
      <c r="H49" s="16">
        <v>51</v>
      </c>
      <c r="I49" s="16">
        <v>73</v>
      </c>
      <c r="J49" s="16">
        <v>14</v>
      </c>
      <c r="K49" s="16">
        <v>28</v>
      </c>
      <c r="L49" s="21">
        <v>166</v>
      </c>
      <c r="M49" s="83">
        <v>605</v>
      </c>
      <c r="N49" s="15">
        <v>2</v>
      </c>
      <c r="O49" s="16">
        <v>10</v>
      </c>
      <c r="P49" s="16">
        <v>13</v>
      </c>
      <c r="Q49" s="16">
        <v>3</v>
      </c>
      <c r="R49" s="21">
        <v>28</v>
      </c>
      <c r="S49" s="15">
        <v>0</v>
      </c>
      <c r="T49" s="16">
        <v>8</v>
      </c>
      <c r="U49" s="16">
        <v>0</v>
      </c>
      <c r="V49" s="16">
        <v>0</v>
      </c>
      <c r="W49" s="16">
        <v>13</v>
      </c>
      <c r="X49" s="21">
        <v>21</v>
      </c>
      <c r="Y49" s="83">
        <v>49</v>
      </c>
      <c r="Z49" s="84">
        <v>0</v>
      </c>
      <c r="AA49" s="85">
        <v>2050</v>
      </c>
    </row>
    <row r="50" spans="1:27" x14ac:dyDescent="0.2">
      <c r="A50" s="4" t="s">
        <v>41</v>
      </c>
      <c r="B50" s="15">
        <v>66.384500000000003</v>
      </c>
      <c r="C50" s="16">
        <v>9.0609999999999999</v>
      </c>
      <c r="D50" s="16">
        <v>4.9459999999999997</v>
      </c>
      <c r="E50" s="16">
        <v>0</v>
      </c>
      <c r="F50" s="21">
        <v>80.391500000000008</v>
      </c>
      <c r="G50" s="15">
        <v>43.618000000000002</v>
      </c>
      <c r="H50" s="16">
        <v>518.04600000000005</v>
      </c>
      <c r="I50" s="16">
        <v>147.173</v>
      </c>
      <c r="J50" s="16">
        <v>19.053000000000001</v>
      </c>
      <c r="K50" s="16">
        <v>10.872999999999999</v>
      </c>
      <c r="L50" s="21">
        <v>738.76300000000015</v>
      </c>
      <c r="M50" s="83">
        <v>819.1545000000001</v>
      </c>
      <c r="N50" s="15">
        <v>4.0449999999999999</v>
      </c>
      <c r="O50" s="16">
        <v>1.9259999999999999</v>
      </c>
      <c r="P50" s="16">
        <v>1.119</v>
      </c>
      <c r="Q50" s="16">
        <v>0</v>
      </c>
      <c r="R50" s="21">
        <v>7.09</v>
      </c>
      <c r="S50" s="15">
        <v>0</v>
      </c>
      <c r="T50" s="16">
        <v>139.88200000000001</v>
      </c>
      <c r="U50" s="16">
        <v>38.576999999999998</v>
      </c>
      <c r="V50" s="16">
        <v>7.76</v>
      </c>
      <c r="W50" s="16">
        <v>10.872999999999999</v>
      </c>
      <c r="X50" s="21">
        <v>197.09199999999998</v>
      </c>
      <c r="Y50" s="83">
        <v>204.18199999999999</v>
      </c>
      <c r="Z50" s="84">
        <v>101</v>
      </c>
      <c r="AA50" s="85">
        <v>6103.08</v>
      </c>
    </row>
    <row r="51" spans="1:27" x14ac:dyDescent="0.2">
      <c r="A51" s="4" t="s">
        <v>42</v>
      </c>
      <c r="B51" s="15">
        <v>142</v>
      </c>
      <c r="C51" s="16">
        <v>62</v>
      </c>
      <c r="D51" s="16">
        <v>53</v>
      </c>
      <c r="E51" s="16">
        <v>48</v>
      </c>
      <c r="F51" s="21">
        <v>305</v>
      </c>
      <c r="G51" s="15">
        <v>0</v>
      </c>
      <c r="H51" s="16">
        <v>0</v>
      </c>
      <c r="I51" s="16">
        <v>0</v>
      </c>
      <c r="J51" s="16">
        <v>0</v>
      </c>
      <c r="K51" s="16">
        <v>0</v>
      </c>
      <c r="L51" s="21">
        <v>0</v>
      </c>
      <c r="M51" s="83">
        <v>305</v>
      </c>
      <c r="N51" s="15">
        <v>12</v>
      </c>
      <c r="O51" s="16">
        <v>1</v>
      </c>
      <c r="P51" s="16">
        <v>14</v>
      </c>
      <c r="Q51" s="16">
        <v>17</v>
      </c>
      <c r="R51" s="21">
        <v>44</v>
      </c>
      <c r="S51" s="15">
        <v>0</v>
      </c>
      <c r="T51" s="16">
        <v>0</v>
      </c>
      <c r="U51" s="16">
        <v>0</v>
      </c>
      <c r="V51" s="16">
        <v>0</v>
      </c>
      <c r="W51" s="16">
        <v>0</v>
      </c>
      <c r="X51" s="21">
        <v>0</v>
      </c>
      <c r="Y51" s="83">
        <v>44</v>
      </c>
      <c r="Z51" s="84">
        <v>0</v>
      </c>
      <c r="AA51" s="85">
        <v>380</v>
      </c>
    </row>
    <row r="52" spans="1:27" x14ac:dyDescent="0.2">
      <c r="A52" s="4" t="s">
        <v>43</v>
      </c>
      <c r="B52" s="15">
        <v>224</v>
      </c>
      <c r="C52" s="16">
        <v>108</v>
      </c>
      <c r="D52" s="16">
        <v>101</v>
      </c>
      <c r="E52" s="16">
        <v>42</v>
      </c>
      <c r="F52" s="21">
        <v>475</v>
      </c>
      <c r="G52" s="15">
        <v>0</v>
      </c>
      <c r="H52" s="16">
        <v>0</v>
      </c>
      <c r="I52" s="16">
        <v>0</v>
      </c>
      <c r="J52" s="16">
        <v>0</v>
      </c>
      <c r="K52" s="16">
        <v>0</v>
      </c>
      <c r="L52" s="21">
        <v>0</v>
      </c>
      <c r="M52" s="83">
        <v>475</v>
      </c>
      <c r="N52" s="15">
        <v>3</v>
      </c>
      <c r="O52" s="16">
        <v>9</v>
      </c>
      <c r="P52" s="16">
        <v>32</v>
      </c>
      <c r="Q52" s="16">
        <v>32</v>
      </c>
      <c r="R52" s="21">
        <v>76</v>
      </c>
      <c r="S52" s="15">
        <v>0</v>
      </c>
      <c r="T52" s="16">
        <v>0</v>
      </c>
      <c r="U52" s="16">
        <v>0</v>
      </c>
      <c r="V52" s="16">
        <v>0</v>
      </c>
      <c r="W52" s="16">
        <v>0</v>
      </c>
      <c r="X52" s="21">
        <v>0</v>
      </c>
      <c r="Y52" s="83">
        <v>76</v>
      </c>
      <c r="Z52" s="84">
        <v>0</v>
      </c>
      <c r="AA52" s="85">
        <v>369</v>
      </c>
    </row>
    <row r="53" spans="1:27" x14ac:dyDescent="0.2">
      <c r="A53" s="4" t="s">
        <v>44</v>
      </c>
      <c r="B53" s="15">
        <v>95.95</v>
      </c>
      <c r="C53" s="16">
        <v>37</v>
      </c>
      <c r="D53" s="16">
        <v>61.6</v>
      </c>
      <c r="E53" s="16">
        <v>48.6</v>
      </c>
      <c r="F53" s="21">
        <v>243.14999999999998</v>
      </c>
      <c r="G53" s="15">
        <v>0</v>
      </c>
      <c r="H53" s="16">
        <v>0</v>
      </c>
      <c r="I53" s="16">
        <v>0</v>
      </c>
      <c r="J53" s="16">
        <v>0</v>
      </c>
      <c r="K53" s="16">
        <v>0</v>
      </c>
      <c r="L53" s="21">
        <v>0</v>
      </c>
      <c r="M53" s="83">
        <v>243.14999999999998</v>
      </c>
      <c r="N53" s="15">
        <v>0.2</v>
      </c>
      <c r="O53" s="16">
        <v>0</v>
      </c>
      <c r="P53" s="16">
        <v>8.4</v>
      </c>
      <c r="Q53" s="16">
        <v>28.7</v>
      </c>
      <c r="R53" s="21">
        <v>37.299999999999997</v>
      </c>
      <c r="S53" s="15">
        <v>0</v>
      </c>
      <c r="T53" s="16">
        <v>0</v>
      </c>
      <c r="U53" s="16">
        <v>0</v>
      </c>
      <c r="V53" s="16">
        <v>0</v>
      </c>
      <c r="W53" s="16">
        <v>0</v>
      </c>
      <c r="X53" s="21">
        <v>0</v>
      </c>
      <c r="Y53" s="83">
        <v>37.299999999999997</v>
      </c>
      <c r="Z53" s="84">
        <v>0</v>
      </c>
      <c r="AA53" s="85">
        <v>10280</v>
      </c>
    </row>
    <row r="54" spans="1:27" x14ac:dyDescent="0.2">
      <c r="A54" s="4" t="s">
        <v>111</v>
      </c>
      <c r="B54" s="15">
        <v>161.83679000000004</v>
      </c>
      <c r="C54" s="16">
        <v>523.84542999999996</v>
      </c>
      <c r="D54" s="16">
        <v>114.66126000000013</v>
      </c>
      <c r="E54" s="16">
        <v>89.394870000000012</v>
      </c>
      <c r="F54" s="21">
        <v>889.73835000000008</v>
      </c>
      <c r="G54" s="15">
        <v>4</v>
      </c>
      <c r="H54" s="16">
        <v>18.925050000000002</v>
      </c>
      <c r="I54" s="16">
        <v>87.382070000000027</v>
      </c>
      <c r="J54" s="16">
        <v>101.52133000000001</v>
      </c>
      <c r="K54" s="16">
        <v>67.49427</v>
      </c>
      <c r="L54" s="21">
        <v>279.32272</v>
      </c>
      <c r="M54" s="83">
        <v>1169.0610700000002</v>
      </c>
      <c r="N54" s="15">
        <v>2.4550000000000002E-2</v>
      </c>
      <c r="O54" s="16">
        <v>3.1688499999999995</v>
      </c>
      <c r="P54" s="16">
        <v>51.57077000000001</v>
      </c>
      <c r="Q54" s="16">
        <v>65.911040000000028</v>
      </c>
      <c r="R54" s="21">
        <v>120.67521000000004</v>
      </c>
      <c r="S54" s="15">
        <v>0</v>
      </c>
      <c r="T54" s="16">
        <v>0</v>
      </c>
      <c r="U54" s="16">
        <v>11.512600000000001</v>
      </c>
      <c r="V54" s="16">
        <v>21.669109999999996</v>
      </c>
      <c r="W54" s="16">
        <v>35.915589999999995</v>
      </c>
      <c r="X54" s="21">
        <v>69.09729999999999</v>
      </c>
      <c r="Y54" s="83">
        <v>189.77251000000001</v>
      </c>
      <c r="Z54" s="84">
        <v>0</v>
      </c>
      <c r="AA54" s="85">
        <v>7486.86</v>
      </c>
    </row>
    <row r="55" spans="1:27" x14ac:dyDescent="0.2">
      <c r="A55" s="4" t="s">
        <v>45</v>
      </c>
      <c r="B55" s="15">
        <v>233</v>
      </c>
      <c r="C55" s="16">
        <v>38</v>
      </c>
      <c r="D55" s="16">
        <v>42</v>
      </c>
      <c r="E55" s="16">
        <v>22</v>
      </c>
      <c r="F55" s="21">
        <v>335</v>
      </c>
      <c r="G55" s="15">
        <v>1220</v>
      </c>
      <c r="H55" s="16">
        <v>2890</v>
      </c>
      <c r="I55" s="16">
        <v>606</v>
      </c>
      <c r="J55" s="16">
        <v>105</v>
      </c>
      <c r="K55" s="16">
        <v>64</v>
      </c>
      <c r="L55" s="21">
        <v>4885</v>
      </c>
      <c r="M55" s="83">
        <v>5220</v>
      </c>
      <c r="N55" s="15">
        <v>24</v>
      </c>
      <c r="O55" s="16">
        <v>17</v>
      </c>
      <c r="P55" s="16">
        <v>27</v>
      </c>
      <c r="Q55" s="16">
        <v>19</v>
      </c>
      <c r="R55" s="21">
        <v>87</v>
      </c>
      <c r="S55" s="15">
        <v>87</v>
      </c>
      <c r="T55" s="16">
        <v>544</v>
      </c>
      <c r="U55" s="16">
        <v>264</v>
      </c>
      <c r="V55" s="16">
        <v>73</v>
      </c>
      <c r="W55" s="16">
        <v>58</v>
      </c>
      <c r="X55" s="21">
        <v>1026</v>
      </c>
      <c r="Y55" s="83">
        <v>1113</v>
      </c>
      <c r="Z55" s="84">
        <v>0</v>
      </c>
      <c r="AA55" s="85">
        <v>600</v>
      </c>
    </row>
    <row r="56" spans="1:27" x14ac:dyDescent="0.2">
      <c r="A56" s="4" t="s">
        <v>46</v>
      </c>
      <c r="B56" s="15">
        <v>213</v>
      </c>
      <c r="C56" s="16">
        <v>57</v>
      </c>
      <c r="D56" s="16">
        <v>84</v>
      </c>
      <c r="E56" s="16">
        <v>2</v>
      </c>
      <c r="F56" s="21">
        <v>356</v>
      </c>
      <c r="G56" s="15">
        <v>91</v>
      </c>
      <c r="H56" s="16">
        <v>551</v>
      </c>
      <c r="I56" s="16">
        <v>338</v>
      </c>
      <c r="J56" s="16">
        <v>112</v>
      </c>
      <c r="K56" s="16">
        <v>66</v>
      </c>
      <c r="L56" s="21">
        <v>1158</v>
      </c>
      <c r="M56" s="83">
        <v>1514</v>
      </c>
      <c r="N56" s="15">
        <v>35</v>
      </c>
      <c r="O56" s="16">
        <v>17</v>
      </c>
      <c r="P56" s="16">
        <v>64</v>
      </c>
      <c r="Q56" s="16">
        <v>2</v>
      </c>
      <c r="R56" s="21">
        <v>118</v>
      </c>
      <c r="S56" s="15">
        <v>0</v>
      </c>
      <c r="T56" s="16">
        <v>78</v>
      </c>
      <c r="U56" s="16">
        <v>193</v>
      </c>
      <c r="V56" s="16">
        <v>104</v>
      </c>
      <c r="W56" s="16">
        <v>66</v>
      </c>
      <c r="X56" s="21">
        <v>441</v>
      </c>
      <c r="Y56" s="83">
        <v>559</v>
      </c>
      <c r="Z56" s="84">
        <v>398.05</v>
      </c>
      <c r="AA56" s="85">
        <v>7433.7367000000022</v>
      </c>
    </row>
    <row r="57" spans="1:27" x14ac:dyDescent="0.2">
      <c r="A57" s="4" t="s">
        <v>47</v>
      </c>
      <c r="B57" s="15">
        <v>249</v>
      </c>
      <c r="C57" s="16">
        <v>15</v>
      </c>
      <c r="D57" s="16">
        <v>10</v>
      </c>
      <c r="E57" s="16">
        <v>0</v>
      </c>
      <c r="F57" s="21">
        <v>274</v>
      </c>
      <c r="G57" s="15">
        <v>903</v>
      </c>
      <c r="H57" s="16">
        <v>1386</v>
      </c>
      <c r="I57" s="16">
        <v>669</v>
      </c>
      <c r="J57" s="16">
        <v>417</v>
      </c>
      <c r="K57" s="16">
        <v>0</v>
      </c>
      <c r="L57" s="21">
        <v>3375</v>
      </c>
      <c r="M57" s="83">
        <v>3649</v>
      </c>
      <c r="N57" s="15">
        <v>55</v>
      </c>
      <c r="O57" s="16">
        <v>10</v>
      </c>
      <c r="P57" s="16">
        <v>8</v>
      </c>
      <c r="Q57" s="16">
        <v>0</v>
      </c>
      <c r="R57" s="21">
        <v>73</v>
      </c>
      <c r="S57" s="15">
        <v>0</v>
      </c>
      <c r="T57" s="16">
        <v>984</v>
      </c>
      <c r="U57" s="16">
        <v>475</v>
      </c>
      <c r="V57" s="16">
        <v>415</v>
      </c>
      <c r="W57" s="16">
        <v>0</v>
      </c>
      <c r="X57" s="21">
        <v>1874</v>
      </c>
      <c r="Y57" s="83">
        <v>1947</v>
      </c>
      <c r="Z57" s="84">
        <v>1401</v>
      </c>
      <c r="AA57" s="85">
        <v>9097</v>
      </c>
    </row>
    <row r="58" spans="1:27" x14ac:dyDescent="0.2">
      <c r="A58" s="4" t="s">
        <v>48</v>
      </c>
      <c r="B58" s="15">
        <v>112</v>
      </c>
      <c r="C58" s="16">
        <v>518</v>
      </c>
      <c r="D58" s="16">
        <v>70</v>
      </c>
      <c r="E58" s="16">
        <v>36</v>
      </c>
      <c r="F58" s="21">
        <v>736</v>
      </c>
      <c r="G58" s="15">
        <v>0</v>
      </c>
      <c r="H58" s="16">
        <v>0</v>
      </c>
      <c r="I58" s="16">
        <v>0</v>
      </c>
      <c r="J58" s="16">
        <v>0</v>
      </c>
      <c r="K58" s="16">
        <v>0</v>
      </c>
      <c r="L58" s="21">
        <v>0</v>
      </c>
      <c r="M58" s="83">
        <v>736</v>
      </c>
      <c r="N58" s="15">
        <v>13</v>
      </c>
      <c r="O58" s="16">
        <v>21</v>
      </c>
      <c r="P58" s="16">
        <v>42</v>
      </c>
      <c r="Q58" s="16">
        <v>32</v>
      </c>
      <c r="R58" s="21">
        <v>108</v>
      </c>
      <c r="S58" s="15">
        <v>0</v>
      </c>
      <c r="T58" s="16">
        <v>0</v>
      </c>
      <c r="U58" s="16">
        <v>0</v>
      </c>
      <c r="V58" s="16">
        <v>0</v>
      </c>
      <c r="W58" s="16">
        <v>0</v>
      </c>
      <c r="X58" s="21">
        <v>0</v>
      </c>
      <c r="Y58" s="83">
        <v>108</v>
      </c>
      <c r="Z58" s="84">
        <v>0</v>
      </c>
      <c r="AA58" s="85">
        <v>260</v>
      </c>
    </row>
    <row r="59" spans="1:27" x14ac:dyDescent="0.2">
      <c r="A59" s="4" t="s">
        <v>49</v>
      </c>
      <c r="B59" s="15">
        <v>189</v>
      </c>
      <c r="C59" s="16">
        <v>83</v>
      </c>
      <c r="D59" s="16">
        <v>88</v>
      </c>
      <c r="E59" s="16">
        <v>51</v>
      </c>
      <c r="F59" s="21">
        <v>411</v>
      </c>
      <c r="G59" s="15">
        <v>0</v>
      </c>
      <c r="H59" s="16">
        <v>0</v>
      </c>
      <c r="I59" s="16">
        <v>0</v>
      </c>
      <c r="J59" s="16">
        <v>0</v>
      </c>
      <c r="K59" s="16">
        <v>0</v>
      </c>
      <c r="L59" s="21">
        <v>0</v>
      </c>
      <c r="M59" s="83">
        <v>411</v>
      </c>
      <c r="N59" s="15">
        <v>4</v>
      </c>
      <c r="O59" s="16">
        <v>6</v>
      </c>
      <c r="P59" s="16">
        <v>24</v>
      </c>
      <c r="Q59" s="16">
        <v>14</v>
      </c>
      <c r="R59" s="21">
        <v>48</v>
      </c>
      <c r="S59" s="15">
        <v>0</v>
      </c>
      <c r="T59" s="16">
        <v>0</v>
      </c>
      <c r="U59" s="16">
        <v>0</v>
      </c>
      <c r="V59" s="16">
        <v>0</v>
      </c>
      <c r="W59" s="16">
        <v>0</v>
      </c>
      <c r="X59" s="21">
        <v>0</v>
      </c>
      <c r="Y59" s="83">
        <v>48</v>
      </c>
      <c r="Z59" s="84">
        <v>0</v>
      </c>
      <c r="AA59" s="85">
        <v>1127</v>
      </c>
    </row>
    <row r="60" spans="1:27" x14ac:dyDescent="0.2">
      <c r="A60" s="4" t="s">
        <v>50</v>
      </c>
      <c r="B60" s="15">
        <v>117.4</v>
      </c>
      <c r="C60" s="16">
        <v>25.4</v>
      </c>
      <c r="D60" s="16">
        <v>22</v>
      </c>
      <c r="E60" s="16">
        <v>2</v>
      </c>
      <c r="F60" s="21">
        <v>166.8</v>
      </c>
      <c r="G60" s="15">
        <v>59</v>
      </c>
      <c r="H60" s="16">
        <v>822.4</v>
      </c>
      <c r="I60" s="16">
        <v>362.5</v>
      </c>
      <c r="J60" s="16">
        <v>95.7</v>
      </c>
      <c r="K60" s="16">
        <v>19.399999999999999</v>
      </c>
      <c r="L60" s="21">
        <v>1359.0000000000002</v>
      </c>
      <c r="M60" s="83">
        <v>1525.8000000000002</v>
      </c>
      <c r="N60" s="15">
        <v>16.899999999999999</v>
      </c>
      <c r="O60" s="16">
        <v>16.7</v>
      </c>
      <c r="P60" s="16">
        <v>19.2</v>
      </c>
      <c r="Q60" s="16">
        <v>1.64</v>
      </c>
      <c r="R60" s="21">
        <v>54.44</v>
      </c>
      <c r="S60" s="15">
        <v>0</v>
      </c>
      <c r="T60" s="16">
        <v>329.1</v>
      </c>
      <c r="U60" s="16">
        <v>200.8</v>
      </c>
      <c r="V60" s="16">
        <v>82.3</v>
      </c>
      <c r="W60" s="16">
        <v>13.7</v>
      </c>
      <c r="X60" s="21">
        <v>625.90000000000009</v>
      </c>
      <c r="Y60" s="83">
        <v>680.34000000000015</v>
      </c>
      <c r="Z60" s="84">
        <v>0</v>
      </c>
      <c r="AA60" s="85">
        <v>7944</v>
      </c>
    </row>
    <row r="61" spans="1:27" x14ac:dyDescent="0.2">
      <c r="A61" s="4" t="s">
        <v>51</v>
      </c>
      <c r="B61" s="15">
        <v>212</v>
      </c>
      <c r="C61" s="16">
        <v>109</v>
      </c>
      <c r="D61" s="16">
        <v>154</v>
      </c>
      <c r="E61" s="16">
        <v>46</v>
      </c>
      <c r="F61" s="21">
        <v>521</v>
      </c>
      <c r="G61" s="15">
        <v>0</v>
      </c>
      <c r="H61" s="16">
        <v>0</v>
      </c>
      <c r="I61" s="16">
        <v>0</v>
      </c>
      <c r="J61" s="16">
        <v>0</v>
      </c>
      <c r="K61" s="16">
        <v>0</v>
      </c>
      <c r="L61" s="21">
        <v>0</v>
      </c>
      <c r="M61" s="83">
        <v>521</v>
      </c>
      <c r="N61" s="15">
        <v>13</v>
      </c>
      <c r="O61" s="16">
        <v>12</v>
      </c>
      <c r="P61" s="16">
        <v>38</v>
      </c>
      <c r="Q61" s="16">
        <v>36</v>
      </c>
      <c r="R61" s="21">
        <v>99</v>
      </c>
      <c r="S61" s="15">
        <v>0</v>
      </c>
      <c r="T61" s="16">
        <v>0</v>
      </c>
      <c r="U61" s="16">
        <v>0</v>
      </c>
      <c r="V61" s="16">
        <v>0</v>
      </c>
      <c r="W61" s="16">
        <v>0</v>
      </c>
      <c r="X61" s="21">
        <v>0</v>
      </c>
      <c r="Y61" s="83">
        <v>99</v>
      </c>
      <c r="Z61" s="84">
        <v>0</v>
      </c>
      <c r="AA61" s="85">
        <v>894</v>
      </c>
    </row>
    <row r="62" spans="1:27" x14ac:dyDescent="0.2">
      <c r="A62" s="4" t="s">
        <v>52</v>
      </c>
      <c r="B62" s="15">
        <v>881</v>
      </c>
      <c r="C62" s="16">
        <v>158</v>
      </c>
      <c r="D62" s="16">
        <v>188</v>
      </c>
      <c r="E62" s="16">
        <v>64</v>
      </c>
      <c r="F62" s="21">
        <v>1291</v>
      </c>
      <c r="G62" s="15">
        <v>3</v>
      </c>
      <c r="H62" s="16">
        <v>113</v>
      </c>
      <c r="I62" s="16">
        <v>112</v>
      </c>
      <c r="J62" s="16">
        <v>59</v>
      </c>
      <c r="K62" s="16">
        <v>129</v>
      </c>
      <c r="L62" s="21">
        <v>416</v>
      </c>
      <c r="M62" s="83">
        <v>1707</v>
      </c>
      <c r="N62" s="15">
        <v>46</v>
      </c>
      <c r="O62" s="16">
        <v>41</v>
      </c>
      <c r="P62" s="16">
        <v>123</v>
      </c>
      <c r="Q62" s="16">
        <v>62</v>
      </c>
      <c r="R62" s="21">
        <v>272</v>
      </c>
      <c r="S62" s="15">
        <v>0</v>
      </c>
      <c r="T62" s="16">
        <v>12</v>
      </c>
      <c r="U62" s="16">
        <v>13</v>
      </c>
      <c r="V62" s="16">
        <v>36</v>
      </c>
      <c r="W62" s="16">
        <v>114</v>
      </c>
      <c r="X62" s="21">
        <v>175</v>
      </c>
      <c r="Y62" s="83">
        <v>447</v>
      </c>
      <c r="Z62" s="84">
        <v>0</v>
      </c>
      <c r="AA62" s="85">
        <v>590</v>
      </c>
    </row>
    <row r="63" spans="1:27" x14ac:dyDescent="0.2">
      <c r="A63" s="4" t="s">
        <v>53</v>
      </c>
      <c r="B63" s="15">
        <v>216</v>
      </c>
      <c r="C63" s="16">
        <v>19</v>
      </c>
      <c r="D63" s="16">
        <v>18</v>
      </c>
      <c r="E63" s="16">
        <v>4</v>
      </c>
      <c r="F63" s="21">
        <v>257</v>
      </c>
      <c r="G63" s="15">
        <v>6</v>
      </c>
      <c r="H63" s="16">
        <v>868</v>
      </c>
      <c r="I63" s="16">
        <v>219</v>
      </c>
      <c r="J63" s="16">
        <v>66</v>
      </c>
      <c r="K63" s="16">
        <v>12</v>
      </c>
      <c r="L63" s="21">
        <v>1171</v>
      </c>
      <c r="M63" s="83">
        <v>1428</v>
      </c>
      <c r="N63" s="15">
        <v>17</v>
      </c>
      <c r="O63" s="16">
        <v>6</v>
      </c>
      <c r="P63" s="16">
        <v>10</v>
      </c>
      <c r="Q63" s="16">
        <v>1</v>
      </c>
      <c r="R63" s="21">
        <v>34</v>
      </c>
      <c r="S63" s="15">
        <v>0</v>
      </c>
      <c r="T63" s="16">
        <v>180</v>
      </c>
      <c r="U63" s="16">
        <v>54</v>
      </c>
      <c r="V63" s="16">
        <v>32</v>
      </c>
      <c r="W63" s="16">
        <v>8</v>
      </c>
      <c r="X63" s="21">
        <v>274</v>
      </c>
      <c r="Y63" s="83">
        <v>308</v>
      </c>
      <c r="Z63" s="84">
        <v>1269</v>
      </c>
      <c r="AA63" s="85">
        <v>13069</v>
      </c>
    </row>
    <row r="64" spans="1:27" x14ac:dyDescent="0.2">
      <c r="A64" s="4" t="s">
        <v>54</v>
      </c>
      <c r="B64" s="15">
        <v>141.69300000000001</v>
      </c>
      <c r="C64" s="16">
        <v>6.819</v>
      </c>
      <c r="D64" s="16">
        <v>13.021000000000001</v>
      </c>
      <c r="E64" s="16">
        <v>0</v>
      </c>
      <c r="F64" s="21">
        <v>161.53300000000002</v>
      </c>
      <c r="G64" s="15">
        <v>79.174000000000007</v>
      </c>
      <c r="H64" s="16">
        <v>1911.94</v>
      </c>
      <c r="I64" s="16">
        <v>549.75199999999995</v>
      </c>
      <c r="J64" s="16">
        <v>28.207999999999998</v>
      </c>
      <c r="K64" s="16">
        <v>13.263</v>
      </c>
      <c r="L64" s="21">
        <v>2582.337</v>
      </c>
      <c r="M64" s="83">
        <v>2743.87</v>
      </c>
      <c r="N64" s="15">
        <v>31.146999999999998</v>
      </c>
      <c r="O64" s="16">
        <v>2.9980000000000002</v>
      </c>
      <c r="P64" s="16">
        <v>12.254</v>
      </c>
      <c r="Q64" s="16">
        <v>0</v>
      </c>
      <c r="R64" s="21">
        <v>46.398999999999994</v>
      </c>
      <c r="S64" s="15">
        <v>0</v>
      </c>
      <c r="T64" s="16">
        <v>768.84799999999996</v>
      </c>
      <c r="U64" s="16">
        <v>421.315</v>
      </c>
      <c r="V64" s="16">
        <v>25.071000000000002</v>
      </c>
      <c r="W64" s="16">
        <v>12.254</v>
      </c>
      <c r="X64" s="21">
        <v>1227.4879999999998</v>
      </c>
      <c r="Y64" s="83">
        <v>1273.8869999999997</v>
      </c>
      <c r="Z64" s="84">
        <v>689</v>
      </c>
      <c r="AA64" s="85">
        <v>12239</v>
      </c>
    </row>
    <row r="65" spans="1:27" x14ac:dyDescent="0.2">
      <c r="A65" s="4" t="s">
        <v>55</v>
      </c>
      <c r="B65" s="15">
        <v>127.85899999999999</v>
      </c>
      <c r="C65" s="16">
        <v>12.577</v>
      </c>
      <c r="D65" s="16">
        <v>5.944</v>
      </c>
      <c r="E65" s="16">
        <v>0</v>
      </c>
      <c r="F65" s="21">
        <v>146.38</v>
      </c>
      <c r="G65" s="15">
        <v>41.164000000000001</v>
      </c>
      <c r="H65" s="16">
        <v>619.00400000000002</v>
      </c>
      <c r="I65" s="16">
        <v>345.81900000000002</v>
      </c>
      <c r="J65" s="16">
        <v>31.75</v>
      </c>
      <c r="K65" s="16">
        <v>16.683</v>
      </c>
      <c r="L65" s="21">
        <v>1054.42</v>
      </c>
      <c r="M65" s="83">
        <v>1200.8000000000002</v>
      </c>
      <c r="N65" s="15">
        <v>1.522</v>
      </c>
      <c r="O65" s="16">
        <v>4</v>
      </c>
      <c r="P65" s="16">
        <v>0</v>
      </c>
      <c r="Q65" s="16">
        <v>0</v>
      </c>
      <c r="R65" s="21">
        <v>5.5220000000000002</v>
      </c>
      <c r="S65" s="15">
        <v>0</v>
      </c>
      <c r="T65" s="16">
        <v>42.561</v>
      </c>
      <c r="U65" s="16">
        <v>163.69999999999999</v>
      </c>
      <c r="V65" s="16">
        <v>23.49</v>
      </c>
      <c r="W65" s="16">
        <v>10.257999999999999</v>
      </c>
      <c r="X65" s="21">
        <v>240.00900000000001</v>
      </c>
      <c r="Y65" s="83">
        <v>245.53100000000001</v>
      </c>
      <c r="Z65" s="84">
        <v>1452</v>
      </c>
      <c r="AA65" s="85">
        <v>11282</v>
      </c>
    </row>
    <row r="66" spans="1:27" x14ac:dyDescent="0.2">
      <c r="A66" s="4" t="s">
        <v>56</v>
      </c>
      <c r="B66" s="15">
        <v>213.03899999999999</v>
      </c>
      <c r="C66" s="16">
        <v>38.889000000000003</v>
      </c>
      <c r="D66" s="16">
        <v>62.506999999999998</v>
      </c>
      <c r="E66" s="16">
        <v>6.6859999999999999</v>
      </c>
      <c r="F66" s="21">
        <v>321.12099999999998</v>
      </c>
      <c r="G66" s="15">
        <v>0</v>
      </c>
      <c r="H66" s="16">
        <v>126.285</v>
      </c>
      <c r="I66" s="16">
        <v>288.13799999999998</v>
      </c>
      <c r="J66" s="16">
        <v>21.86</v>
      </c>
      <c r="K66" s="16">
        <v>15.569000000000001</v>
      </c>
      <c r="L66" s="21">
        <v>451.85200000000003</v>
      </c>
      <c r="M66" s="83">
        <v>772.97299999999996</v>
      </c>
      <c r="N66" s="15">
        <v>1.8009999999999999</v>
      </c>
      <c r="O66" s="16">
        <v>2.5529999999999999</v>
      </c>
      <c r="P66" s="16">
        <v>28.527000000000001</v>
      </c>
      <c r="Q66" s="16">
        <v>4.6840000000000002</v>
      </c>
      <c r="R66" s="21">
        <v>37.564999999999998</v>
      </c>
      <c r="S66" s="15">
        <v>0</v>
      </c>
      <c r="T66" s="16">
        <v>5.343</v>
      </c>
      <c r="U66" s="16">
        <v>29.297999999999998</v>
      </c>
      <c r="V66" s="16">
        <v>14.367000000000001</v>
      </c>
      <c r="W66" s="16">
        <v>12.606</v>
      </c>
      <c r="X66" s="21">
        <v>61.613999999999997</v>
      </c>
      <c r="Y66" s="83">
        <v>99.179000000000002</v>
      </c>
      <c r="Z66" s="84">
        <v>468.58</v>
      </c>
      <c r="AA66" s="85">
        <v>3877.2820000000006</v>
      </c>
    </row>
    <row r="67" spans="1:27" x14ac:dyDescent="0.2">
      <c r="A67" s="4" t="s">
        <v>57</v>
      </c>
      <c r="B67" s="15">
        <v>114</v>
      </c>
      <c r="C67" s="16">
        <v>10</v>
      </c>
      <c r="D67" s="16">
        <v>8</v>
      </c>
      <c r="E67" s="16">
        <v>0</v>
      </c>
      <c r="F67" s="21">
        <v>132</v>
      </c>
      <c r="G67" s="15">
        <v>422</v>
      </c>
      <c r="H67" s="16">
        <v>2581</v>
      </c>
      <c r="I67" s="16">
        <v>240</v>
      </c>
      <c r="J67" s="16">
        <v>0</v>
      </c>
      <c r="K67" s="16">
        <v>0</v>
      </c>
      <c r="L67" s="21">
        <v>3243</v>
      </c>
      <c r="M67" s="83">
        <v>3375</v>
      </c>
      <c r="N67" s="15">
        <v>32</v>
      </c>
      <c r="O67" s="16">
        <v>10</v>
      </c>
      <c r="P67" s="16">
        <v>8</v>
      </c>
      <c r="Q67" s="16">
        <v>0</v>
      </c>
      <c r="R67" s="21">
        <v>50</v>
      </c>
      <c r="S67" s="15">
        <v>2</v>
      </c>
      <c r="T67" s="16">
        <v>390</v>
      </c>
      <c r="U67" s="16">
        <v>240</v>
      </c>
      <c r="V67" s="16">
        <v>0</v>
      </c>
      <c r="W67" s="16">
        <v>0</v>
      </c>
      <c r="X67" s="21">
        <v>632</v>
      </c>
      <c r="Y67" s="83">
        <v>682</v>
      </c>
      <c r="Z67" s="84">
        <v>0</v>
      </c>
      <c r="AA67" s="85">
        <v>17597</v>
      </c>
    </row>
    <row r="68" spans="1:27" x14ac:dyDescent="0.2">
      <c r="A68" s="4" t="s">
        <v>58</v>
      </c>
      <c r="B68" s="15">
        <v>53</v>
      </c>
      <c r="C68" s="16">
        <v>103</v>
      </c>
      <c r="D68" s="16">
        <v>23</v>
      </c>
      <c r="E68" s="16">
        <v>36</v>
      </c>
      <c r="F68" s="21">
        <v>215</v>
      </c>
      <c r="G68" s="15">
        <v>0</v>
      </c>
      <c r="H68" s="16">
        <v>0</v>
      </c>
      <c r="I68" s="16">
        <v>0</v>
      </c>
      <c r="J68" s="16">
        <v>0</v>
      </c>
      <c r="K68" s="16">
        <v>0</v>
      </c>
      <c r="L68" s="21">
        <v>0</v>
      </c>
      <c r="M68" s="83">
        <v>215</v>
      </c>
      <c r="N68" s="15">
        <v>1</v>
      </c>
      <c r="O68" s="16">
        <v>11</v>
      </c>
      <c r="P68" s="16">
        <v>10</v>
      </c>
      <c r="Q68" s="16">
        <v>24</v>
      </c>
      <c r="R68" s="21">
        <v>46</v>
      </c>
      <c r="S68" s="15">
        <v>0</v>
      </c>
      <c r="T68" s="16">
        <v>0</v>
      </c>
      <c r="U68" s="16">
        <v>0</v>
      </c>
      <c r="V68" s="16">
        <v>0</v>
      </c>
      <c r="W68" s="16">
        <v>0</v>
      </c>
      <c r="X68" s="21">
        <v>0</v>
      </c>
      <c r="Y68" s="83">
        <v>46</v>
      </c>
      <c r="Z68" s="84">
        <v>328</v>
      </c>
      <c r="AA68" s="85">
        <v>905</v>
      </c>
    </row>
    <row r="69" spans="1:27" x14ac:dyDescent="0.2">
      <c r="A69" s="4" t="s">
        <v>59</v>
      </c>
      <c r="B69" s="15">
        <v>109</v>
      </c>
      <c r="C69" s="16">
        <v>1</v>
      </c>
      <c r="D69" s="16">
        <v>0</v>
      </c>
      <c r="E69" s="16">
        <v>0</v>
      </c>
      <c r="F69" s="21">
        <v>110</v>
      </c>
      <c r="G69" s="15">
        <v>61</v>
      </c>
      <c r="H69" s="16">
        <v>1485</v>
      </c>
      <c r="I69" s="16">
        <v>361</v>
      </c>
      <c r="J69" s="16">
        <v>19</v>
      </c>
      <c r="K69" s="16">
        <v>0</v>
      </c>
      <c r="L69" s="21">
        <v>1926</v>
      </c>
      <c r="M69" s="83">
        <v>2036</v>
      </c>
      <c r="N69" s="15">
        <v>4</v>
      </c>
      <c r="O69" s="16">
        <v>1</v>
      </c>
      <c r="P69" s="16">
        <v>0</v>
      </c>
      <c r="Q69" s="16">
        <v>0</v>
      </c>
      <c r="R69" s="21">
        <v>5</v>
      </c>
      <c r="S69" s="15">
        <v>0</v>
      </c>
      <c r="T69" s="16">
        <v>270</v>
      </c>
      <c r="U69" s="16">
        <v>247</v>
      </c>
      <c r="V69" s="16">
        <v>19</v>
      </c>
      <c r="W69" s="16">
        <v>0</v>
      </c>
      <c r="X69" s="21">
        <v>536</v>
      </c>
      <c r="Y69" s="83">
        <v>541</v>
      </c>
      <c r="Z69" s="84">
        <v>0</v>
      </c>
      <c r="AA69" s="85">
        <v>11156</v>
      </c>
    </row>
    <row r="70" spans="1:27" x14ac:dyDescent="0.2">
      <c r="A70" s="4" t="s">
        <v>60</v>
      </c>
      <c r="B70" s="15">
        <v>28</v>
      </c>
      <c r="C70" s="16">
        <v>9</v>
      </c>
      <c r="D70" s="16">
        <v>6</v>
      </c>
      <c r="E70" s="16">
        <v>0</v>
      </c>
      <c r="F70" s="21">
        <v>43</v>
      </c>
      <c r="G70" s="15">
        <v>0</v>
      </c>
      <c r="H70" s="16">
        <v>0</v>
      </c>
      <c r="I70" s="16">
        <v>0</v>
      </c>
      <c r="J70" s="16">
        <v>0</v>
      </c>
      <c r="K70" s="16">
        <v>0</v>
      </c>
      <c r="L70" s="21">
        <v>0</v>
      </c>
      <c r="M70" s="83">
        <v>43</v>
      </c>
      <c r="N70" s="15">
        <v>2</v>
      </c>
      <c r="O70" s="16">
        <v>0</v>
      </c>
      <c r="P70" s="16">
        <v>1</v>
      </c>
      <c r="Q70" s="16">
        <v>0</v>
      </c>
      <c r="R70" s="21">
        <v>3</v>
      </c>
      <c r="S70" s="15">
        <v>0</v>
      </c>
      <c r="T70" s="16">
        <v>0</v>
      </c>
      <c r="U70" s="16">
        <v>0</v>
      </c>
      <c r="V70" s="16">
        <v>0</v>
      </c>
      <c r="W70" s="16">
        <v>0</v>
      </c>
      <c r="X70" s="21">
        <v>0</v>
      </c>
      <c r="Y70" s="83">
        <v>3</v>
      </c>
      <c r="Z70" s="84">
        <v>0</v>
      </c>
      <c r="AA70" s="85">
        <v>0</v>
      </c>
    </row>
    <row r="71" spans="1:27" x14ac:dyDescent="0.2">
      <c r="A71" s="4" t="s">
        <v>61</v>
      </c>
      <c r="B71" s="15">
        <v>216.52600000000004</v>
      </c>
      <c r="C71" s="16">
        <v>28.691000000000003</v>
      </c>
      <c r="D71" s="16">
        <v>31.850000000000009</v>
      </c>
      <c r="E71" s="16">
        <v>0.46</v>
      </c>
      <c r="F71" s="21">
        <v>277.52700000000004</v>
      </c>
      <c r="G71" s="15">
        <v>0</v>
      </c>
      <c r="H71" s="16">
        <v>1200.4819999999979</v>
      </c>
      <c r="I71" s="16">
        <v>539.41</v>
      </c>
      <c r="J71" s="16">
        <v>59.597000000000001</v>
      </c>
      <c r="K71" s="16">
        <v>23.97</v>
      </c>
      <c r="L71" s="21">
        <v>1823.458999999998</v>
      </c>
      <c r="M71" s="83">
        <v>2100.9859999999981</v>
      </c>
      <c r="N71" s="15">
        <v>51.479999999999983</v>
      </c>
      <c r="O71" s="16">
        <v>10.497999999999999</v>
      </c>
      <c r="P71" s="16">
        <v>24.640000000000004</v>
      </c>
      <c r="Q71" s="16">
        <v>0</v>
      </c>
      <c r="R71" s="21">
        <v>86.617999999999981</v>
      </c>
      <c r="S71" s="15">
        <v>0</v>
      </c>
      <c r="T71" s="16">
        <v>706.45799999999974</v>
      </c>
      <c r="U71" s="16">
        <v>435.06999999999988</v>
      </c>
      <c r="V71" s="16">
        <v>54.106999999999999</v>
      </c>
      <c r="W71" s="16">
        <v>20.02</v>
      </c>
      <c r="X71" s="21">
        <v>1215.6549999999995</v>
      </c>
      <c r="Y71" s="83">
        <v>1302.2729999999995</v>
      </c>
      <c r="Z71" s="84">
        <v>302</v>
      </c>
      <c r="AA71" s="85">
        <v>14577</v>
      </c>
    </row>
    <row r="72" spans="1:27" x14ac:dyDescent="0.2">
      <c r="A72" s="4" t="s">
        <v>62</v>
      </c>
      <c r="B72" s="15">
        <v>180</v>
      </c>
      <c r="C72" s="16">
        <v>0</v>
      </c>
      <c r="D72" s="16">
        <v>20</v>
      </c>
      <c r="E72" s="16">
        <v>1</v>
      </c>
      <c r="F72" s="21">
        <v>201</v>
      </c>
      <c r="G72" s="15">
        <v>233</v>
      </c>
      <c r="H72" s="16">
        <v>2326</v>
      </c>
      <c r="I72" s="16">
        <v>116</v>
      </c>
      <c r="J72" s="16">
        <v>116</v>
      </c>
      <c r="K72" s="16">
        <v>0</v>
      </c>
      <c r="L72" s="21">
        <v>2791</v>
      </c>
      <c r="M72" s="83">
        <v>2992</v>
      </c>
      <c r="N72" s="15">
        <v>44</v>
      </c>
      <c r="O72" s="16">
        <v>0</v>
      </c>
      <c r="P72" s="16">
        <v>10</v>
      </c>
      <c r="Q72" s="16">
        <v>0</v>
      </c>
      <c r="R72" s="21">
        <v>54</v>
      </c>
      <c r="S72" s="15">
        <v>0</v>
      </c>
      <c r="T72" s="16">
        <v>343</v>
      </c>
      <c r="U72" s="16">
        <v>141</v>
      </c>
      <c r="V72" s="16">
        <v>0</v>
      </c>
      <c r="W72" s="16">
        <v>0</v>
      </c>
      <c r="X72" s="21">
        <v>484</v>
      </c>
      <c r="Y72" s="83">
        <v>538</v>
      </c>
      <c r="Z72" s="84">
        <v>498</v>
      </c>
      <c r="AA72" s="85">
        <v>9168</v>
      </c>
    </row>
    <row r="73" spans="1:27" x14ac:dyDescent="0.2">
      <c r="A73" s="4" t="s">
        <v>63</v>
      </c>
      <c r="B73" s="15">
        <v>127</v>
      </c>
      <c r="C73" s="16">
        <v>49</v>
      </c>
      <c r="D73" s="16">
        <v>69</v>
      </c>
      <c r="E73" s="16">
        <v>16</v>
      </c>
      <c r="F73" s="21">
        <v>261</v>
      </c>
      <c r="G73" s="15">
        <v>0</v>
      </c>
      <c r="H73" s="16">
        <v>0</v>
      </c>
      <c r="I73" s="16">
        <v>0</v>
      </c>
      <c r="J73" s="16">
        <v>0</v>
      </c>
      <c r="K73" s="16">
        <v>0</v>
      </c>
      <c r="L73" s="21">
        <v>0</v>
      </c>
      <c r="M73" s="83">
        <v>261</v>
      </c>
      <c r="N73" s="15">
        <v>3</v>
      </c>
      <c r="O73" s="16">
        <v>1.6</v>
      </c>
      <c r="P73" s="16">
        <v>27</v>
      </c>
      <c r="Q73" s="16">
        <v>16</v>
      </c>
      <c r="R73" s="21">
        <v>47.6</v>
      </c>
      <c r="S73" s="15">
        <v>0</v>
      </c>
      <c r="T73" s="16">
        <v>0</v>
      </c>
      <c r="U73" s="16">
        <v>0</v>
      </c>
      <c r="V73" s="16">
        <v>0</v>
      </c>
      <c r="W73" s="16">
        <v>0</v>
      </c>
      <c r="X73" s="21">
        <v>0</v>
      </c>
      <c r="Y73" s="83">
        <v>47.6</v>
      </c>
      <c r="Z73" s="84">
        <v>701</v>
      </c>
      <c r="AA73" s="85">
        <v>1326</v>
      </c>
    </row>
    <row r="74" spans="1:27" x14ac:dyDescent="0.2">
      <c r="A74" s="4" t="s">
        <v>64</v>
      </c>
      <c r="B74" s="15">
        <v>95</v>
      </c>
      <c r="C74" s="16">
        <v>7</v>
      </c>
      <c r="D74" s="16">
        <v>4</v>
      </c>
      <c r="E74" s="16">
        <v>0</v>
      </c>
      <c r="F74" s="21">
        <v>106</v>
      </c>
      <c r="G74" s="15">
        <v>165</v>
      </c>
      <c r="H74" s="16">
        <v>1602</v>
      </c>
      <c r="I74" s="16">
        <v>315</v>
      </c>
      <c r="J74" s="16">
        <v>11</v>
      </c>
      <c r="K74" s="16">
        <v>5</v>
      </c>
      <c r="L74" s="21">
        <v>2098</v>
      </c>
      <c r="M74" s="83">
        <v>2204</v>
      </c>
      <c r="N74" s="15">
        <v>5</v>
      </c>
      <c r="O74" s="16">
        <v>6</v>
      </c>
      <c r="P74" s="16">
        <v>4</v>
      </c>
      <c r="Q74" s="16">
        <v>0</v>
      </c>
      <c r="R74" s="21">
        <v>15</v>
      </c>
      <c r="S74" s="15">
        <v>0</v>
      </c>
      <c r="T74" s="16">
        <v>239</v>
      </c>
      <c r="U74" s="16">
        <v>197</v>
      </c>
      <c r="V74" s="16">
        <v>10</v>
      </c>
      <c r="W74" s="16">
        <v>5</v>
      </c>
      <c r="X74" s="21">
        <v>451</v>
      </c>
      <c r="Y74" s="83">
        <v>466</v>
      </c>
      <c r="Z74" s="84">
        <v>1537</v>
      </c>
      <c r="AA74" s="85">
        <v>15535</v>
      </c>
    </row>
    <row r="75" spans="1:27" x14ac:dyDescent="0.2">
      <c r="A75" s="4" t="s">
        <v>65</v>
      </c>
      <c r="B75" s="15">
        <v>219</v>
      </c>
      <c r="C75" s="16">
        <v>36</v>
      </c>
      <c r="D75" s="16">
        <v>43</v>
      </c>
      <c r="E75" s="16">
        <v>9</v>
      </c>
      <c r="F75" s="21">
        <v>307</v>
      </c>
      <c r="G75" s="15">
        <v>46</v>
      </c>
      <c r="H75" s="16">
        <v>436</v>
      </c>
      <c r="I75" s="16">
        <v>209</v>
      </c>
      <c r="J75" s="16">
        <v>60</v>
      </c>
      <c r="K75" s="16">
        <v>62</v>
      </c>
      <c r="L75" s="21">
        <v>813</v>
      </c>
      <c r="M75" s="83">
        <v>1120</v>
      </c>
      <c r="N75" s="15">
        <v>16</v>
      </c>
      <c r="O75" s="16">
        <v>11</v>
      </c>
      <c r="P75" s="16">
        <v>25</v>
      </c>
      <c r="Q75" s="16">
        <v>7</v>
      </c>
      <c r="R75" s="21">
        <v>59</v>
      </c>
      <c r="S75" s="15">
        <v>0</v>
      </c>
      <c r="T75" s="16">
        <v>234</v>
      </c>
      <c r="U75" s="16">
        <v>115</v>
      </c>
      <c r="V75" s="16">
        <v>37</v>
      </c>
      <c r="W75" s="16">
        <v>44</v>
      </c>
      <c r="X75" s="21">
        <v>430</v>
      </c>
      <c r="Y75" s="83">
        <v>489</v>
      </c>
      <c r="Z75" s="84">
        <v>73</v>
      </c>
      <c r="AA75" s="85">
        <v>1941</v>
      </c>
    </row>
    <row r="76" spans="1:27" x14ac:dyDescent="0.2">
      <c r="A76" s="4" t="s">
        <v>66</v>
      </c>
      <c r="B76" s="15">
        <v>104</v>
      </c>
      <c r="C76" s="16">
        <v>25</v>
      </c>
      <c r="D76" s="16">
        <v>26</v>
      </c>
      <c r="E76" s="16">
        <v>2</v>
      </c>
      <c r="F76" s="21">
        <v>157</v>
      </c>
      <c r="G76" s="15">
        <v>1468</v>
      </c>
      <c r="H76" s="16">
        <v>1446</v>
      </c>
      <c r="I76" s="16">
        <v>383</v>
      </c>
      <c r="J76" s="16">
        <v>24</v>
      </c>
      <c r="K76" s="16">
        <v>11</v>
      </c>
      <c r="L76" s="21">
        <v>3332</v>
      </c>
      <c r="M76" s="83">
        <v>3489</v>
      </c>
      <c r="N76" s="15">
        <v>25</v>
      </c>
      <c r="O76" s="16">
        <v>17</v>
      </c>
      <c r="P76" s="16">
        <v>22</v>
      </c>
      <c r="Q76" s="16">
        <v>2</v>
      </c>
      <c r="R76" s="21">
        <v>66</v>
      </c>
      <c r="S76" s="15">
        <v>9</v>
      </c>
      <c r="T76" s="16">
        <v>635</v>
      </c>
      <c r="U76" s="16">
        <v>259</v>
      </c>
      <c r="V76" s="16">
        <v>24</v>
      </c>
      <c r="W76" s="16">
        <v>11</v>
      </c>
      <c r="X76" s="21">
        <v>938</v>
      </c>
      <c r="Y76" s="83">
        <v>1004</v>
      </c>
      <c r="Z76" s="84">
        <v>0</v>
      </c>
      <c r="AA76" s="85">
        <v>1151</v>
      </c>
    </row>
    <row r="77" spans="1:27" x14ac:dyDescent="0.2">
      <c r="A77" s="4" t="s">
        <v>67</v>
      </c>
      <c r="B77" s="15">
        <v>82</v>
      </c>
      <c r="C77" s="16">
        <v>1</v>
      </c>
      <c r="D77" s="16">
        <v>2</v>
      </c>
      <c r="E77" s="16">
        <v>0</v>
      </c>
      <c r="F77" s="21">
        <v>85</v>
      </c>
      <c r="G77" s="15">
        <v>7</v>
      </c>
      <c r="H77" s="16">
        <v>884</v>
      </c>
      <c r="I77" s="16">
        <v>207</v>
      </c>
      <c r="J77" s="16">
        <v>0</v>
      </c>
      <c r="K77" s="16">
        <v>0</v>
      </c>
      <c r="L77" s="21">
        <v>1098</v>
      </c>
      <c r="M77" s="83">
        <v>1183</v>
      </c>
      <c r="N77" s="15">
        <v>13</v>
      </c>
      <c r="O77" s="16">
        <v>0</v>
      </c>
      <c r="P77" s="16">
        <v>2</v>
      </c>
      <c r="Q77" s="16">
        <v>0</v>
      </c>
      <c r="R77" s="21">
        <v>15</v>
      </c>
      <c r="S77" s="15">
        <v>0</v>
      </c>
      <c r="T77" s="16">
        <v>174</v>
      </c>
      <c r="U77" s="16">
        <v>191</v>
      </c>
      <c r="V77" s="16">
        <v>0</v>
      </c>
      <c r="W77" s="16">
        <v>0</v>
      </c>
      <c r="X77" s="21">
        <v>365</v>
      </c>
      <c r="Y77" s="83">
        <v>380</v>
      </c>
      <c r="Z77" s="84">
        <v>420</v>
      </c>
      <c r="AA77" s="85">
        <v>11620</v>
      </c>
    </row>
    <row r="78" spans="1:27" x14ac:dyDescent="0.2">
      <c r="A78" s="4" t="s">
        <v>68</v>
      </c>
      <c r="B78" s="15">
        <v>152</v>
      </c>
      <c r="C78" s="16">
        <v>13</v>
      </c>
      <c r="D78" s="16">
        <v>32</v>
      </c>
      <c r="E78" s="16">
        <v>2</v>
      </c>
      <c r="F78" s="21">
        <v>199</v>
      </c>
      <c r="G78" s="15">
        <v>113</v>
      </c>
      <c r="H78" s="16">
        <v>1274</v>
      </c>
      <c r="I78" s="16">
        <v>335</v>
      </c>
      <c r="J78" s="16">
        <v>31</v>
      </c>
      <c r="K78" s="16">
        <v>10</v>
      </c>
      <c r="L78" s="21">
        <v>1763</v>
      </c>
      <c r="M78" s="83">
        <v>1962</v>
      </c>
      <c r="N78" s="15">
        <v>16</v>
      </c>
      <c r="O78" s="16">
        <v>5.6</v>
      </c>
      <c r="P78" s="16">
        <v>24.2</v>
      </c>
      <c r="Q78" s="16">
        <v>1.9</v>
      </c>
      <c r="R78" s="21">
        <v>47.699999999999996</v>
      </c>
      <c r="S78" s="15">
        <v>0</v>
      </c>
      <c r="T78" s="16">
        <v>371</v>
      </c>
      <c r="U78" s="16">
        <v>217</v>
      </c>
      <c r="V78" s="16">
        <v>22</v>
      </c>
      <c r="W78" s="16">
        <v>10</v>
      </c>
      <c r="X78" s="21">
        <v>620</v>
      </c>
      <c r="Y78" s="83">
        <v>667.7</v>
      </c>
      <c r="Z78" s="84">
        <v>0</v>
      </c>
      <c r="AA78" s="85">
        <v>24563</v>
      </c>
    </row>
    <row r="79" spans="1:27" x14ac:dyDescent="0.2">
      <c r="A79" s="4" t="s">
        <v>69</v>
      </c>
      <c r="B79" s="15">
        <v>153.5</v>
      </c>
      <c r="C79" s="16">
        <v>23.2</v>
      </c>
      <c r="D79" s="16">
        <v>78.599999999999994</v>
      </c>
      <c r="E79" s="16">
        <v>12.5</v>
      </c>
      <c r="F79" s="21">
        <v>267.79999999999995</v>
      </c>
      <c r="G79" s="15">
        <v>5.9</v>
      </c>
      <c r="H79" s="16">
        <v>23.1</v>
      </c>
      <c r="I79" s="16">
        <v>33</v>
      </c>
      <c r="J79" s="16">
        <v>2.6</v>
      </c>
      <c r="K79" s="16">
        <v>5</v>
      </c>
      <c r="L79" s="21">
        <v>69.599999999999994</v>
      </c>
      <c r="M79" s="83">
        <v>337.4</v>
      </c>
      <c r="N79" s="15">
        <v>8.6</v>
      </c>
      <c r="O79" s="16">
        <v>7.4</v>
      </c>
      <c r="P79" s="16">
        <v>46</v>
      </c>
      <c r="Q79" s="16">
        <v>9.6999999999999993</v>
      </c>
      <c r="R79" s="21">
        <v>71.7</v>
      </c>
      <c r="S79" s="15">
        <v>0</v>
      </c>
      <c r="T79" s="16">
        <v>4.9000000000000004</v>
      </c>
      <c r="U79" s="16">
        <v>2.2999999999999998</v>
      </c>
      <c r="V79" s="16">
        <v>0</v>
      </c>
      <c r="W79" s="16">
        <v>3.8</v>
      </c>
      <c r="X79" s="21">
        <v>11</v>
      </c>
      <c r="Y79" s="83">
        <v>82.7</v>
      </c>
      <c r="Z79" s="84">
        <v>305</v>
      </c>
      <c r="AA79" s="85">
        <v>4549</v>
      </c>
    </row>
    <row r="80" spans="1:27" x14ac:dyDescent="0.2">
      <c r="A80" s="4" t="s">
        <v>70</v>
      </c>
      <c r="B80" s="15">
        <v>99</v>
      </c>
      <c r="C80" s="16">
        <v>50</v>
      </c>
      <c r="D80" s="16">
        <v>36</v>
      </c>
      <c r="E80" s="16">
        <v>0</v>
      </c>
      <c r="F80" s="21">
        <v>185</v>
      </c>
      <c r="G80" s="15">
        <v>0</v>
      </c>
      <c r="H80" s="16">
        <v>1381</v>
      </c>
      <c r="I80" s="16">
        <v>1044</v>
      </c>
      <c r="J80" s="16">
        <v>310</v>
      </c>
      <c r="K80" s="16">
        <v>112</v>
      </c>
      <c r="L80" s="21">
        <v>2847</v>
      </c>
      <c r="M80" s="83">
        <v>3032</v>
      </c>
      <c r="N80" s="15">
        <v>14</v>
      </c>
      <c r="O80" s="16">
        <v>12</v>
      </c>
      <c r="P80" s="16">
        <v>26</v>
      </c>
      <c r="Q80" s="16">
        <v>0</v>
      </c>
      <c r="R80" s="21">
        <v>52</v>
      </c>
      <c r="S80" s="15">
        <v>0</v>
      </c>
      <c r="T80" s="16">
        <v>365</v>
      </c>
      <c r="U80" s="16">
        <v>707</v>
      </c>
      <c r="V80" s="16">
        <v>283</v>
      </c>
      <c r="W80" s="16">
        <v>103</v>
      </c>
      <c r="X80" s="21">
        <v>1458</v>
      </c>
      <c r="Y80" s="83">
        <v>1510</v>
      </c>
      <c r="Z80" s="84">
        <v>403</v>
      </c>
      <c r="AA80" s="85">
        <v>22978</v>
      </c>
    </row>
    <row r="81" spans="1:27" x14ac:dyDescent="0.2">
      <c r="A81" s="4" t="s">
        <v>71</v>
      </c>
      <c r="B81" s="15">
        <v>78</v>
      </c>
      <c r="C81" s="16">
        <v>1</v>
      </c>
      <c r="D81" s="16">
        <v>0</v>
      </c>
      <c r="E81" s="16">
        <v>0</v>
      </c>
      <c r="F81" s="21">
        <v>79</v>
      </c>
      <c r="G81" s="15">
        <v>530</v>
      </c>
      <c r="H81" s="16">
        <v>2045</v>
      </c>
      <c r="I81" s="16">
        <v>121</v>
      </c>
      <c r="J81" s="16">
        <v>0</v>
      </c>
      <c r="K81" s="16">
        <v>0</v>
      </c>
      <c r="L81" s="21">
        <v>2696</v>
      </c>
      <c r="M81" s="83">
        <v>2775</v>
      </c>
      <c r="N81" s="15">
        <v>22</v>
      </c>
      <c r="O81" s="16">
        <v>1</v>
      </c>
      <c r="P81" s="16">
        <v>0</v>
      </c>
      <c r="Q81" s="16">
        <v>0</v>
      </c>
      <c r="R81" s="21">
        <v>23</v>
      </c>
      <c r="S81" s="15">
        <v>0</v>
      </c>
      <c r="T81" s="16">
        <v>732</v>
      </c>
      <c r="U81" s="16">
        <v>120</v>
      </c>
      <c r="V81" s="16">
        <v>0</v>
      </c>
      <c r="W81" s="16">
        <v>0</v>
      </c>
      <c r="X81" s="21">
        <v>852</v>
      </c>
      <c r="Y81" s="83">
        <v>875</v>
      </c>
      <c r="Z81" s="84">
        <v>19</v>
      </c>
      <c r="AA81" s="85">
        <v>1780</v>
      </c>
    </row>
    <row r="82" spans="1:27" x14ac:dyDescent="0.2">
      <c r="A82" s="4" t="s">
        <v>72</v>
      </c>
      <c r="B82" s="15">
        <v>242</v>
      </c>
      <c r="C82" s="16">
        <v>180</v>
      </c>
      <c r="D82" s="16">
        <v>170</v>
      </c>
      <c r="E82" s="16">
        <v>41</v>
      </c>
      <c r="F82" s="21">
        <v>633</v>
      </c>
      <c r="G82" s="15">
        <v>0</v>
      </c>
      <c r="H82" s="16">
        <v>0</v>
      </c>
      <c r="I82" s="16">
        <v>0</v>
      </c>
      <c r="J82" s="16">
        <v>0</v>
      </c>
      <c r="K82" s="16">
        <v>0</v>
      </c>
      <c r="L82" s="21">
        <v>0</v>
      </c>
      <c r="M82" s="83">
        <v>633</v>
      </c>
      <c r="N82" s="15">
        <v>1</v>
      </c>
      <c r="O82" s="16">
        <v>5</v>
      </c>
      <c r="P82" s="16">
        <v>32</v>
      </c>
      <c r="Q82" s="16">
        <v>33</v>
      </c>
      <c r="R82" s="21">
        <v>71</v>
      </c>
      <c r="S82" s="15">
        <v>0</v>
      </c>
      <c r="T82" s="16">
        <v>0</v>
      </c>
      <c r="U82" s="16">
        <v>0</v>
      </c>
      <c r="V82" s="16">
        <v>0</v>
      </c>
      <c r="W82" s="16">
        <v>0</v>
      </c>
      <c r="X82" s="21">
        <v>0</v>
      </c>
      <c r="Y82" s="83">
        <v>71</v>
      </c>
      <c r="Z82" s="84">
        <v>25</v>
      </c>
      <c r="AA82" s="85">
        <v>855</v>
      </c>
    </row>
    <row r="83" spans="1:27" x14ac:dyDescent="0.2">
      <c r="A83" s="4" t="s">
        <v>73</v>
      </c>
      <c r="B83" s="15">
        <v>681</v>
      </c>
      <c r="C83" s="16">
        <v>176</v>
      </c>
      <c r="D83" s="16">
        <v>175</v>
      </c>
      <c r="E83" s="16">
        <v>55</v>
      </c>
      <c r="F83" s="21">
        <v>1087</v>
      </c>
      <c r="G83" s="15">
        <v>0</v>
      </c>
      <c r="H83" s="16">
        <v>45</v>
      </c>
      <c r="I83" s="16">
        <v>88</v>
      </c>
      <c r="J83" s="16">
        <v>23</v>
      </c>
      <c r="K83" s="16">
        <v>16</v>
      </c>
      <c r="L83" s="21">
        <v>172</v>
      </c>
      <c r="M83" s="83">
        <v>1259</v>
      </c>
      <c r="N83" s="15">
        <v>12</v>
      </c>
      <c r="O83" s="16">
        <v>14</v>
      </c>
      <c r="P83" s="16">
        <v>74</v>
      </c>
      <c r="Q83" s="16">
        <v>40</v>
      </c>
      <c r="R83" s="21">
        <v>140</v>
      </c>
      <c r="S83" s="15">
        <v>0</v>
      </c>
      <c r="T83" s="16">
        <v>16</v>
      </c>
      <c r="U83" s="16">
        <v>38</v>
      </c>
      <c r="V83" s="16">
        <v>18</v>
      </c>
      <c r="W83" s="16">
        <v>11</v>
      </c>
      <c r="X83" s="21">
        <v>83</v>
      </c>
      <c r="Y83" s="83">
        <v>223</v>
      </c>
      <c r="Z83" s="84">
        <v>0</v>
      </c>
      <c r="AA83" s="85">
        <v>15084</v>
      </c>
    </row>
    <row r="84" spans="1:27" x14ac:dyDescent="0.2">
      <c r="A84" s="4" t="s">
        <v>74</v>
      </c>
      <c r="B84" s="15">
        <v>205</v>
      </c>
      <c r="C84" s="16">
        <v>40</v>
      </c>
      <c r="D84" s="16">
        <v>46</v>
      </c>
      <c r="E84" s="16">
        <v>17</v>
      </c>
      <c r="F84" s="21">
        <v>308</v>
      </c>
      <c r="G84" s="15">
        <v>0</v>
      </c>
      <c r="H84" s="16">
        <v>87</v>
      </c>
      <c r="I84" s="16">
        <v>94</v>
      </c>
      <c r="J84" s="16">
        <v>5</v>
      </c>
      <c r="K84" s="16">
        <v>8</v>
      </c>
      <c r="L84" s="21">
        <v>194</v>
      </c>
      <c r="M84" s="83">
        <v>502</v>
      </c>
      <c r="N84" s="15">
        <v>12</v>
      </c>
      <c r="O84" s="16">
        <v>14</v>
      </c>
      <c r="P84" s="16">
        <v>28</v>
      </c>
      <c r="Q84" s="16">
        <v>16</v>
      </c>
      <c r="R84" s="21">
        <v>70</v>
      </c>
      <c r="S84" s="15">
        <v>0</v>
      </c>
      <c r="T84" s="16">
        <v>16</v>
      </c>
      <c r="U84" s="16">
        <v>41</v>
      </c>
      <c r="V84" s="16">
        <v>3</v>
      </c>
      <c r="W84" s="16">
        <v>7</v>
      </c>
      <c r="X84" s="21">
        <v>67</v>
      </c>
      <c r="Y84" s="83">
        <v>137</v>
      </c>
      <c r="Z84" s="84">
        <v>36</v>
      </c>
      <c r="AA84" s="85">
        <v>3763</v>
      </c>
    </row>
    <row r="85" spans="1:27" x14ac:dyDescent="0.2">
      <c r="A85" s="4" t="s">
        <v>75</v>
      </c>
      <c r="B85" s="15">
        <v>795</v>
      </c>
      <c r="C85" s="16">
        <v>320</v>
      </c>
      <c r="D85" s="16">
        <v>153</v>
      </c>
      <c r="E85" s="16">
        <v>83</v>
      </c>
      <c r="F85" s="21">
        <v>1351</v>
      </c>
      <c r="G85" s="15">
        <v>30</v>
      </c>
      <c r="H85" s="16">
        <v>57</v>
      </c>
      <c r="I85" s="16">
        <v>61</v>
      </c>
      <c r="J85" s="16">
        <v>2</v>
      </c>
      <c r="K85" s="16">
        <v>57</v>
      </c>
      <c r="L85" s="21">
        <v>207</v>
      </c>
      <c r="M85" s="83">
        <v>1558</v>
      </c>
      <c r="N85" s="15">
        <v>7</v>
      </c>
      <c r="O85" s="16">
        <v>18</v>
      </c>
      <c r="P85" s="16">
        <v>88</v>
      </c>
      <c r="Q85" s="16">
        <v>50</v>
      </c>
      <c r="R85" s="21">
        <v>163</v>
      </c>
      <c r="S85" s="15">
        <v>0</v>
      </c>
      <c r="T85" s="16">
        <v>10</v>
      </c>
      <c r="U85" s="16">
        <v>6</v>
      </c>
      <c r="V85" s="16">
        <v>0</v>
      </c>
      <c r="W85" s="16">
        <v>43</v>
      </c>
      <c r="X85" s="21">
        <v>59</v>
      </c>
      <c r="Y85" s="83">
        <v>222</v>
      </c>
      <c r="Z85" s="84">
        <v>0</v>
      </c>
      <c r="AA85" s="85">
        <v>3893</v>
      </c>
    </row>
    <row r="86" spans="1:27" x14ac:dyDescent="0.2">
      <c r="A86" s="4" t="s">
        <v>76</v>
      </c>
      <c r="B86" s="15">
        <v>81.400000000000006</v>
      </c>
      <c r="C86" s="16">
        <v>49.5</v>
      </c>
      <c r="D86" s="16">
        <v>59.3</v>
      </c>
      <c r="E86" s="16">
        <v>25.8</v>
      </c>
      <c r="F86" s="21">
        <v>216</v>
      </c>
      <c r="G86" s="15">
        <v>0</v>
      </c>
      <c r="H86" s="16">
        <v>0</v>
      </c>
      <c r="I86" s="16">
        <v>0</v>
      </c>
      <c r="J86" s="16">
        <v>0</v>
      </c>
      <c r="K86" s="16">
        <v>0</v>
      </c>
      <c r="L86" s="21">
        <v>0</v>
      </c>
      <c r="M86" s="83">
        <v>216</v>
      </c>
      <c r="N86" s="15">
        <v>0</v>
      </c>
      <c r="O86" s="16">
        <v>0</v>
      </c>
      <c r="P86" s="16">
        <v>2</v>
      </c>
      <c r="Q86" s="16">
        <v>4</v>
      </c>
      <c r="R86" s="21">
        <v>6</v>
      </c>
      <c r="S86" s="15">
        <v>0</v>
      </c>
      <c r="T86" s="16">
        <v>0</v>
      </c>
      <c r="U86" s="16">
        <v>0</v>
      </c>
      <c r="V86" s="16">
        <v>0</v>
      </c>
      <c r="W86" s="16">
        <v>0</v>
      </c>
      <c r="X86" s="21">
        <v>0</v>
      </c>
      <c r="Y86" s="83">
        <v>6</v>
      </c>
      <c r="Z86" s="84">
        <v>0</v>
      </c>
      <c r="AA86" s="85">
        <v>0</v>
      </c>
    </row>
    <row r="87" spans="1:27" x14ac:dyDescent="0.2">
      <c r="A87" s="4" t="s">
        <v>77</v>
      </c>
      <c r="B87" s="15">
        <v>419.7</v>
      </c>
      <c r="C87" s="16">
        <v>67.599999999999994</v>
      </c>
      <c r="D87" s="16">
        <v>85.8</v>
      </c>
      <c r="E87" s="16">
        <v>33.299999999999997</v>
      </c>
      <c r="F87" s="21">
        <v>606.39999999999986</v>
      </c>
      <c r="G87" s="15">
        <v>3.95</v>
      </c>
      <c r="H87" s="16">
        <v>100.5</v>
      </c>
      <c r="I87" s="16">
        <v>801.3</v>
      </c>
      <c r="J87" s="16">
        <v>126.2</v>
      </c>
      <c r="K87" s="16">
        <v>116</v>
      </c>
      <c r="L87" s="21">
        <v>1147.95</v>
      </c>
      <c r="M87" s="83">
        <v>1754.35</v>
      </c>
      <c r="N87" s="15">
        <v>23</v>
      </c>
      <c r="O87" s="16">
        <v>14.7</v>
      </c>
      <c r="P87" s="16">
        <v>38.200000000000003</v>
      </c>
      <c r="Q87" s="16">
        <v>32</v>
      </c>
      <c r="R87" s="21">
        <v>107.9</v>
      </c>
      <c r="S87" s="15">
        <v>0.4</v>
      </c>
      <c r="T87" s="16">
        <v>87</v>
      </c>
      <c r="U87" s="16">
        <v>165</v>
      </c>
      <c r="V87" s="16">
        <v>49.1</v>
      </c>
      <c r="W87" s="16">
        <v>65.099999999999994</v>
      </c>
      <c r="X87" s="21">
        <v>366.6</v>
      </c>
      <c r="Y87" s="83">
        <v>474.5</v>
      </c>
      <c r="Z87" s="84">
        <v>1620</v>
      </c>
      <c r="AA87" s="85">
        <v>3217</v>
      </c>
    </row>
    <row r="88" spans="1:27" x14ac:dyDescent="0.2">
      <c r="A88" s="4" t="s">
        <v>78</v>
      </c>
      <c r="B88" s="15">
        <v>99</v>
      </c>
      <c r="C88" s="16">
        <v>6</v>
      </c>
      <c r="D88" s="16">
        <v>1</v>
      </c>
      <c r="E88" s="16">
        <v>0</v>
      </c>
      <c r="F88" s="21">
        <v>106</v>
      </c>
      <c r="G88" s="15">
        <v>2680</v>
      </c>
      <c r="H88" s="16">
        <v>1933</v>
      </c>
      <c r="I88" s="16">
        <v>102</v>
      </c>
      <c r="J88" s="16">
        <v>0</v>
      </c>
      <c r="K88" s="16">
        <v>0</v>
      </c>
      <c r="L88" s="21">
        <v>4715</v>
      </c>
      <c r="M88" s="83">
        <v>4821</v>
      </c>
      <c r="N88" s="15">
        <v>13</v>
      </c>
      <c r="O88" s="16">
        <v>4</v>
      </c>
      <c r="P88" s="16">
        <v>1</v>
      </c>
      <c r="Q88" s="16">
        <v>0</v>
      </c>
      <c r="R88" s="21">
        <v>18</v>
      </c>
      <c r="S88" s="15">
        <v>0</v>
      </c>
      <c r="T88" s="16">
        <v>357</v>
      </c>
      <c r="U88" s="16">
        <v>66</v>
      </c>
      <c r="V88" s="16">
        <v>0</v>
      </c>
      <c r="W88" s="16">
        <v>0</v>
      </c>
      <c r="X88" s="21">
        <v>423</v>
      </c>
      <c r="Y88" s="83">
        <v>441</v>
      </c>
      <c r="Z88" s="84">
        <v>0</v>
      </c>
      <c r="AA88" s="85">
        <v>711</v>
      </c>
    </row>
    <row r="89" spans="1:27" x14ac:dyDescent="0.2">
      <c r="A89" s="5"/>
      <c r="B89" s="17"/>
      <c r="C89" s="18"/>
      <c r="D89" s="18"/>
      <c r="E89" s="18"/>
      <c r="F89" s="22"/>
      <c r="G89" s="17"/>
      <c r="H89" s="18"/>
      <c r="I89" s="18"/>
      <c r="J89" s="18"/>
      <c r="K89" s="18"/>
      <c r="L89" s="22"/>
      <c r="M89" s="86"/>
      <c r="N89" s="17"/>
      <c r="O89" s="18"/>
      <c r="P89" s="18"/>
      <c r="Q89" s="18"/>
      <c r="R89" s="22"/>
      <c r="S89" s="17"/>
      <c r="T89" s="18"/>
      <c r="U89" s="18"/>
      <c r="V89" s="18"/>
      <c r="W89" s="18"/>
      <c r="X89" s="22"/>
      <c r="Y89" s="86"/>
      <c r="Z89" s="87"/>
      <c r="AA89" s="88"/>
    </row>
    <row r="90" spans="1:27" x14ac:dyDescent="0.2">
      <c r="A90" s="89"/>
      <c r="B90" s="90">
        <f t="shared" ref="B90:AA90" si="0">SUM(B9:B89)</f>
        <v>19492.651290000005</v>
      </c>
      <c r="C90" s="91">
        <f t="shared" si="0"/>
        <v>5826.6034300000001</v>
      </c>
      <c r="D90" s="91">
        <f t="shared" si="0"/>
        <v>5477.1342600000007</v>
      </c>
      <c r="E90" s="91">
        <f t="shared" si="0"/>
        <v>1719.2388699999999</v>
      </c>
      <c r="F90" s="92">
        <f t="shared" si="0"/>
        <v>32515.627850000001</v>
      </c>
      <c r="G90" s="90">
        <f t="shared" si="0"/>
        <v>18837.064000000002</v>
      </c>
      <c r="H90" s="91">
        <f t="shared" si="0"/>
        <v>58863.456050000001</v>
      </c>
      <c r="I90" s="91">
        <f t="shared" si="0"/>
        <v>17433.38607</v>
      </c>
      <c r="J90" s="91">
        <f t="shared" si="0"/>
        <v>3047.2323300000003</v>
      </c>
      <c r="K90" s="91">
        <f t="shared" si="0"/>
        <v>1723.3812700000001</v>
      </c>
      <c r="L90" s="92">
        <f t="shared" si="0"/>
        <v>99904.519719999997</v>
      </c>
      <c r="M90" s="93">
        <f t="shared" si="0"/>
        <v>132420.14757</v>
      </c>
      <c r="N90" s="90">
        <f t="shared" si="0"/>
        <v>1549.4185499999999</v>
      </c>
      <c r="O90" s="91">
        <f t="shared" si="0"/>
        <v>948.72770573991659</v>
      </c>
      <c r="P90" s="91">
        <f t="shared" si="0"/>
        <v>2326.0581751732793</v>
      </c>
      <c r="Q90" s="91">
        <f t="shared" si="0"/>
        <v>1216.0864116571158</v>
      </c>
      <c r="R90" s="92">
        <f t="shared" si="0"/>
        <v>6040.2908425703099</v>
      </c>
      <c r="S90" s="90">
        <f t="shared" si="0"/>
        <v>124.4</v>
      </c>
      <c r="T90" s="91">
        <f t="shared" si="0"/>
        <v>17117.103999999999</v>
      </c>
      <c r="U90" s="91">
        <f t="shared" si="0"/>
        <v>9962.0125999999982</v>
      </c>
      <c r="V90" s="91">
        <f t="shared" si="0"/>
        <v>2271.6001099999999</v>
      </c>
      <c r="W90" s="91">
        <f t="shared" si="0"/>
        <v>1216.9215899999999</v>
      </c>
      <c r="X90" s="92">
        <f t="shared" si="0"/>
        <v>30692.0383</v>
      </c>
      <c r="Y90" s="93">
        <f t="shared" si="0"/>
        <v>36732.329142570306</v>
      </c>
      <c r="Z90" s="90">
        <f t="shared" si="0"/>
        <v>30503.33</v>
      </c>
      <c r="AA90" s="92">
        <f t="shared" si="0"/>
        <v>525730.45870000008</v>
      </c>
    </row>
    <row r="91" spans="1:27" x14ac:dyDescent="0.2">
      <c r="A91" s="94" t="str">
        <f>"Source: Victoria Grants Commission - Questionnaire "&amp;$A$3&amp;" response from Council"</f>
        <v>Source: Victoria Grants Commission - Questionnaire 2018-19 response from Council</v>
      </c>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row>
    <row r="92" spans="1:27" x14ac:dyDescent="0.2">
      <c r="A92" s="7"/>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row>
  </sheetData>
  <printOptions horizontalCentered="1" verticalCentered="1"/>
  <pageMargins left="0.39370078740157483" right="0.39370078740157483" top="0.39370078740157483" bottom="0.19685039370078741" header="0.31496062992125984" footer="0.31496062992125984"/>
  <pageSetup paperSize="8" scale="60" fitToWidth="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Description</vt:lpstr>
      <vt:lpstr>VGC3</vt:lpstr>
      <vt:lpstr>Local Roads</vt:lpstr>
      <vt:lpstr>Description!Print_Area</vt:lpstr>
      <vt:lpstr>'Local Roads'!Print_Area</vt:lpstr>
      <vt:lpstr>'VGC3'!Print_Area</vt:lpstr>
      <vt:lpstr>'Local Roads'!Print_Titles</vt:lpstr>
      <vt:lpstr>'VGC3'!Print_Titles</vt:lpstr>
    </vt:vector>
  </TitlesOfParts>
  <Company>CenITex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bagarin</dc:creator>
  <cp:lastModifiedBy>Nada Bagaric (DELWP)</cp:lastModifiedBy>
  <cp:lastPrinted>2019-08-23T05:13:43Z</cp:lastPrinted>
  <dcterms:created xsi:type="dcterms:W3CDTF">2012-08-03T00:53:16Z</dcterms:created>
  <dcterms:modified xsi:type="dcterms:W3CDTF">2020-05-12T04:14:26Z</dcterms:modified>
</cp:coreProperties>
</file>