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defaultThemeVersion="124226"/>
  <mc:AlternateContent xmlns:mc="http://schemas.openxmlformats.org/markup-compatibility/2006">
    <mc:Choice Requires="x15">
      <x15ac:absPath xmlns:x15ac="http://schemas.microsoft.com/office/spreadsheetml/2010/11/ac" url="\\internal.vic.gov.au\DJPR\HomeDirs1\vicnbgr\Desktop\2023 Templates for Model Accounts, Budget and Financial plan\Original\Converted to DGS Templates\Reviewed by Daniel\"/>
    </mc:Choice>
  </mc:AlternateContent>
  <xr:revisionPtr revIDLastSave="0" documentId="13_ncr:1_{040FA28B-6BA8-4725-B739-3BDBAFB93C24}" xr6:coauthVersionLast="47" xr6:coauthVersionMax="47" xr10:uidLastSave="{00000000-0000-0000-0000-000000000000}"/>
  <bookViews>
    <workbookView xWindow="28680" yWindow="-4065" windowWidth="29040" windowHeight="15840" tabRatio="981" xr2:uid="{00000000-000D-0000-FFFF-FFFF00000000}"/>
  </bookViews>
  <sheets>
    <sheet name="Title" sheetId="42" r:id="rId1"/>
    <sheet name="Contents" sheetId="2" r:id="rId2"/>
    <sheet name=" Mayor&amp;CEO" sheetId="30" r:id="rId3"/>
    <sheet name="CFO or Executive Summary" sheetId="38" r:id="rId4"/>
    <sheet name="Budget Influences" sheetId="39" r:id="rId5"/>
    <sheet name="Economic Assumptions" sheetId="40" r:id="rId6"/>
    <sheet name="1" sheetId="7" r:id="rId7"/>
    <sheet name="2" sheetId="47" r:id="rId8"/>
    <sheet name="3" sheetId="20" r:id="rId9"/>
    <sheet name="3.1" sheetId="36" r:id="rId10"/>
    <sheet name="3.1 (optional)" sheetId="44" r:id="rId11"/>
    <sheet name="4.1.2.3.4" sheetId="21" r:id="rId12"/>
    <sheet name="4.1.2.3.4 (optional)" sheetId="41" r:id="rId13"/>
    <sheet name="4.5" sheetId="34" r:id="rId14"/>
    <sheet name="4.6" sheetId="37" r:id="rId15"/>
    <sheet name="4.7 (if applicable)" sheetId="43" r:id="rId16"/>
    <sheet name="5" sheetId="48" r:id="rId17"/>
    <sheet name="6" sheetId="35" r:id="rId18"/>
    <sheet name="7 (10 yr FS option)" sheetId="45" r:id="rId19"/>
    <sheet name="Changes" sheetId="46" r:id="rId20"/>
  </sheets>
  <externalReferences>
    <externalReference r:id="rId21"/>
    <externalReference r:id="rId22"/>
  </externalReferences>
  <definedNames>
    <definedName name="_Hlk158451477" localSheetId="8">'3'!#REF!</definedName>
    <definedName name="_Hlk158451477" localSheetId="16">'5'!#REF!</definedName>
    <definedName name="_Hlk158451477" localSheetId="18">'7 (10 yr FS option)'!#REF!</definedName>
    <definedName name="_Hlk158451477" localSheetId="5">'Economic Assumptions'!#REF!</definedName>
    <definedName name="AAAA" hidden="1">{#N/A,#N/A,TRUE,"CTSUM";#N/A,#N/A,TRUE,"CTNEW B";#N/A,#N/A,TRUE,"CTOLD A";#N/A,#N/A,TRUE,"CTMAPS C";#N/A,#N/A,TRUE,"CTPVF";#N/A,#N/A,TRUE,"CTPOT D"}</definedName>
    <definedName name="Bridge">#REF!</definedName>
    <definedName name="BUDGETCURRENCYCODE1">[1]CRITERIA1!$B$16</definedName>
    <definedName name="BUDGETNAME1">[1]CRITERIA1!$B$13</definedName>
    <definedName name="BUDGETORG1">[1]CRITERIA1!$B$14</definedName>
    <definedName name="cashflow" hidden="1">{#N/A,#N/A,TRUE,"CTSUM";#N/A,#N/A,TRUE,"CTNEW B";#N/A,#N/A,TRUE,"CTOLD A";#N/A,#N/A,TRUE,"CTMAPS C";#N/A,#N/A,TRUE,"CTPVF";#N/A,#N/A,TRUE,"CTPOT D"}</definedName>
    <definedName name="Cashflow_report">#REF!</definedName>
    <definedName name="CASHFLOW02" hidden="1">{#N/A,#N/A,TRUE,"CTSUM";#N/A,#N/A,TRUE,"CTNEW B";#N/A,#N/A,TRUE,"CTOLD A";#N/A,#N/A,TRUE,"CTMAPS C";#N/A,#N/A,TRUE,"CTPVF";#N/A,#N/A,TRUE,"CTPOT D"}</definedName>
    <definedName name="cashflow02old" hidden="1">{#N/A,#N/A,TRUE,"CTSUM";#N/A,#N/A,TRUE,"CTNEW B";#N/A,#N/A,TRUE,"CTOLD A";#N/A,#N/A,TRUE,"CTMAPS C";#N/A,#N/A,TRUE,"CTPVF";#N/A,#N/A,TRUE,"CTPOT D"}</definedName>
    <definedName name="cashflow2002" hidden="1">{#N/A,#N/A,TRUE,"CTSUM";#N/A,#N/A,TRUE,"CTNEW B";#N/A,#N/A,TRUE,"CTOLD A";#N/A,#N/A,TRUE,"CTMAPS C";#N/A,#N/A,TRUE,"CTPVF";#N/A,#N/A,TRUE,"CTPOT D"}</definedName>
    <definedName name="cashflow88" hidden="1">{#N/A,#N/A,TRUE,"CTSUM";#N/A,#N/A,TRUE,"CTNEW B";#N/A,#N/A,TRUE,"CTOLD A";#N/A,#N/A,TRUE,"CTMAPS C";#N/A,#N/A,TRUE,"CTPVF";#N/A,#N/A,TRUE,"CTPOT D"}</definedName>
    <definedName name="cashflow88old" hidden="1">{#N/A,#N/A,TRUE,"CTSUM";#N/A,#N/A,TRUE,"CTNEW B";#N/A,#N/A,TRUE,"CTOLD A";#N/A,#N/A,TRUE,"CTMAPS C";#N/A,#N/A,TRUE,"CTPVF";#N/A,#N/A,TRUE,"CTPOT D"}</definedName>
    <definedName name="cashsflow88old" hidden="1">{#N/A,#N/A,TRUE,"CTSUM";#N/A,#N/A,TRUE,"CTNEW B";#N/A,#N/A,TRUE,"CTOLD A";#N/A,#N/A,TRUE,"CTMAPS C";#N/A,#N/A,TRUE,"CTPVF";#N/A,#N/A,TRUE,"CTPOT D"}</definedName>
    <definedName name="cf" hidden="1">{#N/A,#N/A,TRUE,"CTSUM";#N/A,#N/A,TRUE,"CTNEW B";#N/A,#N/A,TRUE,"CTOLD A";#N/A,#N/A,TRUE,"CTMAPS C";#N/A,#N/A,TRUE,"CTPVF";#N/A,#N/A,TRUE,"CTPOT D"}</definedName>
    <definedName name="CIQWBGuid" hidden="1">"f3f64ea6-fd87-4dd9-8536-484f1cd4c32e"</definedName>
    <definedName name="_xlnm.Database">#REF!</definedName>
    <definedName name="DBNAME1">[1]CRITERIA1!$B$39</definedName>
    <definedName name="Existimg_Path">#REF!</definedName>
    <definedName name="Existing_Path">#REF!</definedName>
    <definedName name="f">#REF!</definedName>
    <definedName name="Inv">#REF!</definedName>
    <definedName name="level4">#REF!</definedName>
    <definedName name="Level4_v3">#REF!</definedName>
    <definedName name="Level4a">#REF!</definedName>
    <definedName name="level4b">#REF!</definedName>
    <definedName name="myBookmark" localSheetId="0">Title!$A$11</definedName>
    <definedName name="ok" hidden="1">{#N/A,#N/A,TRUE,"CTSUM";#N/A,#N/A,TRUE,"CTNEW B";#N/A,#N/A,TRUE,"CTOLD A";#N/A,#N/A,TRUE,"CTMAPS C";#N/A,#N/A,TRUE,"CTPVF";#N/A,#N/A,TRUE,"CTPOT D"}</definedName>
    <definedName name="OLE_LINK4" localSheetId="11">'4.1.2.3.4'!#REF!</definedName>
    <definedName name="OLE_LINK4" localSheetId="12">'4.1.2.3.4 (optional)'!#REF!</definedName>
    <definedName name="OLE_LINK5" localSheetId="7">'2'!#REF!</definedName>
    <definedName name="Print">#REF!</definedName>
    <definedName name="_xlnm.Print_Area" localSheetId="2">' Mayor&amp;CEO'!$B$1:$C$47</definedName>
    <definedName name="_xlnm.Print_Area" localSheetId="6">'1'!$B$1:$E$32</definedName>
    <definedName name="_xlnm.Print_Area" localSheetId="7">'2'!$B$1:$H$114</definedName>
    <definedName name="_xlnm.Print_Area" localSheetId="8">'3'!$B$1:$J$315</definedName>
    <definedName name="_xlnm.Print_Area" localSheetId="9">'3.1'!$B$1:$H$124</definedName>
    <definedName name="_xlnm.Print_Area" localSheetId="10">'3.1 (optional)'!$B$1:$H$162</definedName>
    <definedName name="_xlnm.Print_Area" localSheetId="11">'4.1.2.3.4'!$B$1:$J$448</definedName>
    <definedName name="_xlnm.Print_Area" localSheetId="12">'4.1.2.3.4 (optional)'!$B$1:$M$448</definedName>
    <definedName name="_xlnm.Print_Area" localSheetId="13">'4.5'!$B$1:$O$156</definedName>
    <definedName name="_xlnm.Print_Area" localSheetId="15">'4.7 (if applicable)'!$B$1:$J$34</definedName>
    <definedName name="_xlnm.Print_Area" localSheetId="16">'5'!$B$1:$O$92</definedName>
    <definedName name="_xlnm.Print_Area" localSheetId="17">'6'!$B$1:$K$88</definedName>
    <definedName name="_xlnm.Print_Area" localSheetId="18">'7 (10 yr FS option)'!$A$1:$P$405</definedName>
    <definedName name="_xlnm.Print_Area" localSheetId="4">'Budget Influences'!$B$1:$C$47</definedName>
    <definedName name="_xlnm.Print_Area" localSheetId="3">'CFO or Executive Summary'!$B$1:$C$47</definedName>
    <definedName name="_xlnm.Print_Area" localSheetId="1">Contents!$A$1:$B$43</definedName>
    <definedName name="_xlnm.Print_Area" localSheetId="5">'Economic Assumptions'!$A$1:$M$42</definedName>
    <definedName name="_xlnm.Print_Area" localSheetId="0">Title!$A$1:$C$57</definedName>
    <definedName name="_xlnm.Print_Area">#REF!</definedName>
    <definedName name="PRINT_AREA_MI">#REF!</definedName>
    <definedName name="Print_Area1">#REF!</definedName>
    <definedName name="Print1">#REF!</definedName>
    <definedName name="Protect14">#REF!</definedName>
    <definedName name="q">#REF!</definedName>
    <definedName name="SETOFBOOKSNAME1">[1]CRITERIA1!$B$2</definedName>
    <definedName name="test">#REF!</definedName>
    <definedName name="wrn.CTALL." hidden="1">{#N/A,#N/A,TRUE,"CTSUM";#N/A,#N/A,TRUE,"CTNEW B";#N/A,#N/A,TRUE,"CTOLD A";#N/A,#N/A,TRUE,"CTMAPS C";#N/A,#N/A,TRUE,"CTPVF";#N/A,#N/A,TRUE,"CTPOT 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7" i="20" l="1"/>
  <c r="G129" i="20"/>
  <c r="H129" i="20"/>
  <c r="I129" i="20"/>
  <c r="F129" i="20"/>
  <c r="E19" i="44"/>
  <c r="E7" i="44"/>
  <c r="F7" i="44"/>
  <c r="G7" i="44"/>
  <c r="H7" i="44"/>
  <c r="E13" i="44"/>
  <c r="F13" i="44"/>
  <c r="G13" i="44"/>
  <c r="H13" i="44"/>
  <c r="M24" i="41"/>
  <c r="L24" i="41"/>
  <c r="K24" i="41"/>
  <c r="J24" i="41"/>
  <c r="G24" i="41"/>
  <c r="F24" i="41"/>
  <c r="E24" i="41"/>
  <c r="H17" i="41"/>
  <c r="I17" i="41" s="1"/>
  <c r="H16" i="41"/>
  <c r="G17" i="21"/>
  <c r="H17" i="21" s="1"/>
  <c r="G16" i="21"/>
  <c r="H16" i="21" s="1"/>
  <c r="F24" i="21"/>
  <c r="E24" i="21"/>
  <c r="I16" i="41" l="1"/>
  <c r="C2" i="44"/>
  <c r="F102" i="47"/>
  <c r="H92" i="47"/>
  <c r="G92" i="47"/>
  <c r="F91" i="47"/>
  <c r="F90" i="47"/>
  <c r="F89" i="47"/>
  <c r="F92" i="47" s="1"/>
  <c r="F98" i="47" s="1"/>
  <c r="F103" i="47" s="1"/>
  <c r="H50" i="47"/>
  <c r="G50" i="47"/>
  <c r="F50" i="47"/>
  <c r="H46" i="47"/>
  <c r="G46" i="47"/>
  <c r="F46" i="47"/>
  <c r="H19" i="47"/>
  <c r="G19" i="47"/>
  <c r="F19" i="47"/>
  <c r="H16" i="47"/>
  <c r="G16" i="47"/>
  <c r="F16" i="47"/>
  <c r="AL82" i="42"/>
  <c r="AL69" i="42"/>
  <c r="I403" i="45"/>
  <c r="H403" i="45"/>
  <c r="G403" i="45"/>
  <c r="F403" i="45"/>
  <c r="E403" i="45"/>
  <c r="H386" i="45"/>
  <c r="H389" i="45" s="1"/>
  <c r="G386" i="45"/>
  <c r="G389" i="45" s="1"/>
  <c r="F386" i="45"/>
  <c r="F389" i="45" s="1"/>
  <c r="I385" i="45"/>
  <c r="E385" i="45" s="1"/>
  <c r="I384" i="45"/>
  <c r="E384" i="45" s="1"/>
  <c r="I383" i="45"/>
  <c r="E383" i="45" s="1"/>
  <c r="I382" i="45"/>
  <c r="E382" i="45" s="1"/>
  <c r="I381" i="45"/>
  <c r="E381" i="45" s="1"/>
  <c r="I380" i="45"/>
  <c r="E380" i="45" s="1"/>
  <c r="I379" i="45"/>
  <c r="E379" i="45" s="1"/>
  <c r="O371" i="45"/>
  <c r="N371" i="45"/>
  <c r="M371" i="45"/>
  <c r="L371" i="45"/>
  <c r="K371" i="45"/>
  <c r="J371" i="45"/>
  <c r="I371" i="45"/>
  <c r="H371" i="45"/>
  <c r="G371" i="45"/>
  <c r="F371" i="45"/>
  <c r="E371" i="45"/>
  <c r="O364" i="45"/>
  <c r="N364" i="45"/>
  <c r="M364" i="45"/>
  <c r="L364" i="45"/>
  <c r="K364" i="45"/>
  <c r="J364" i="45"/>
  <c r="I364" i="45"/>
  <c r="H364" i="45"/>
  <c r="G364" i="45"/>
  <c r="F364" i="45"/>
  <c r="E364" i="45"/>
  <c r="O354" i="45"/>
  <c r="N354" i="45"/>
  <c r="M354" i="45"/>
  <c r="L354" i="45"/>
  <c r="K354" i="45"/>
  <c r="J354" i="45"/>
  <c r="I354" i="45"/>
  <c r="H354" i="45"/>
  <c r="G354" i="45"/>
  <c r="F354" i="45"/>
  <c r="E354" i="45"/>
  <c r="O347" i="45"/>
  <c r="N347" i="45"/>
  <c r="M347" i="45"/>
  <c r="L347" i="45"/>
  <c r="K347" i="45"/>
  <c r="J347" i="45"/>
  <c r="I347" i="45"/>
  <c r="H347" i="45"/>
  <c r="G347" i="45"/>
  <c r="F347" i="45"/>
  <c r="E347" i="45"/>
  <c r="O338" i="45"/>
  <c r="N338" i="45"/>
  <c r="M338" i="45"/>
  <c r="L338" i="45"/>
  <c r="K338" i="45"/>
  <c r="J338" i="45"/>
  <c r="I338" i="45"/>
  <c r="H338" i="45"/>
  <c r="G338" i="45"/>
  <c r="F338" i="45"/>
  <c r="E338" i="45"/>
  <c r="O325" i="45"/>
  <c r="N325" i="45"/>
  <c r="M325" i="45"/>
  <c r="L325" i="45"/>
  <c r="K325" i="45"/>
  <c r="J325" i="45"/>
  <c r="I325" i="45"/>
  <c r="H325" i="45"/>
  <c r="G325" i="45"/>
  <c r="F325" i="45"/>
  <c r="E325" i="45"/>
  <c r="O316" i="45"/>
  <c r="N316" i="45"/>
  <c r="M316" i="45"/>
  <c r="L316" i="45"/>
  <c r="K316" i="45"/>
  <c r="J316" i="45"/>
  <c r="J317" i="45" s="1"/>
  <c r="I316" i="45"/>
  <c r="H316" i="45"/>
  <c r="G316" i="45"/>
  <c r="F316" i="45"/>
  <c r="E316" i="45"/>
  <c r="O311" i="45"/>
  <c r="O317" i="45" s="1"/>
  <c r="N311" i="45"/>
  <c r="M311" i="45"/>
  <c r="L311" i="45"/>
  <c r="K311" i="45"/>
  <c r="J311" i="45"/>
  <c r="I311" i="45"/>
  <c r="I317" i="45" s="1"/>
  <c r="H311" i="45"/>
  <c r="G311" i="45"/>
  <c r="G317" i="45" s="1"/>
  <c r="F311" i="45"/>
  <c r="E311" i="45"/>
  <c r="O296" i="45"/>
  <c r="N296" i="45"/>
  <c r="M296" i="45"/>
  <c r="L296" i="45"/>
  <c r="K296" i="45"/>
  <c r="J296" i="45"/>
  <c r="I296" i="45"/>
  <c r="H296" i="45"/>
  <c r="G296" i="45"/>
  <c r="F296" i="45"/>
  <c r="E296" i="45"/>
  <c r="O288" i="45"/>
  <c r="N288" i="45"/>
  <c r="M288" i="45"/>
  <c r="L288" i="45"/>
  <c r="K288" i="45"/>
  <c r="J288" i="45"/>
  <c r="I288" i="45"/>
  <c r="H288" i="45"/>
  <c r="G288" i="45"/>
  <c r="F288" i="45"/>
  <c r="E288" i="45"/>
  <c r="O279" i="45"/>
  <c r="N279" i="45"/>
  <c r="M279" i="45"/>
  <c r="L279" i="45"/>
  <c r="K279" i="45"/>
  <c r="J279" i="45"/>
  <c r="I279" i="45"/>
  <c r="H279" i="45"/>
  <c r="G279" i="45"/>
  <c r="F279" i="45"/>
  <c r="E279" i="45"/>
  <c r="H251" i="45"/>
  <c r="G251" i="45"/>
  <c r="F251" i="45"/>
  <c r="E251" i="45"/>
  <c r="H243" i="45"/>
  <c r="G243" i="45"/>
  <c r="F243" i="45"/>
  <c r="E243" i="45"/>
  <c r="H235" i="45"/>
  <c r="G235" i="45"/>
  <c r="F235" i="45"/>
  <c r="E235" i="45"/>
  <c r="H227" i="45"/>
  <c r="G227" i="45"/>
  <c r="F227" i="45"/>
  <c r="E227" i="45"/>
  <c r="H214" i="45"/>
  <c r="H219" i="45" s="1"/>
  <c r="G214" i="45"/>
  <c r="G219" i="45" s="1"/>
  <c r="F214" i="45"/>
  <c r="F219" i="45" s="1"/>
  <c r="E214" i="45"/>
  <c r="E219" i="45" s="1"/>
  <c r="H204" i="45"/>
  <c r="G204" i="45"/>
  <c r="F204" i="45"/>
  <c r="E204" i="45"/>
  <c r="C198" i="45"/>
  <c r="C190" i="45" s="1"/>
  <c r="C182" i="45" s="1"/>
  <c r="C174" i="45" s="1"/>
  <c r="C166" i="45" s="1"/>
  <c r="C158" i="45" s="1"/>
  <c r="C150" i="45" s="1"/>
  <c r="C142" i="45" s="1"/>
  <c r="C134" i="45" s="1"/>
  <c r="C126" i="45" s="1"/>
  <c r="H196" i="45"/>
  <c r="G196" i="45"/>
  <c r="F196" i="45"/>
  <c r="E196" i="45"/>
  <c r="H188" i="45"/>
  <c r="G188" i="45"/>
  <c r="F188" i="45"/>
  <c r="E188" i="45"/>
  <c r="H180" i="45"/>
  <c r="G180" i="45"/>
  <c r="F180" i="45"/>
  <c r="E180" i="45"/>
  <c r="H172" i="45"/>
  <c r="G172" i="45"/>
  <c r="F172" i="45"/>
  <c r="E172" i="45"/>
  <c r="H164" i="45"/>
  <c r="G164" i="45"/>
  <c r="F164" i="45"/>
  <c r="E164" i="45"/>
  <c r="H156" i="45"/>
  <c r="G156" i="45"/>
  <c r="F156" i="45"/>
  <c r="E156" i="45"/>
  <c r="H148" i="45"/>
  <c r="G148" i="45"/>
  <c r="F148" i="45"/>
  <c r="E148" i="45"/>
  <c r="H140" i="45"/>
  <c r="G140" i="45"/>
  <c r="F140" i="45"/>
  <c r="E140" i="45"/>
  <c r="H132" i="45"/>
  <c r="G132" i="45"/>
  <c r="F132" i="45"/>
  <c r="E132" i="45"/>
  <c r="H124" i="45"/>
  <c r="G124" i="45"/>
  <c r="F124" i="45"/>
  <c r="E124" i="45"/>
  <c r="C118" i="45"/>
  <c r="O111" i="45"/>
  <c r="N111" i="45"/>
  <c r="M111" i="45"/>
  <c r="L111" i="45"/>
  <c r="K111" i="45"/>
  <c r="J111" i="45"/>
  <c r="I111" i="45"/>
  <c r="H111" i="45"/>
  <c r="G111" i="45"/>
  <c r="F111" i="45"/>
  <c r="E111" i="45"/>
  <c r="O104" i="45"/>
  <c r="N104" i="45"/>
  <c r="M104" i="45"/>
  <c r="L104" i="45"/>
  <c r="K104" i="45"/>
  <c r="J104" i="45"/>
  <c r="I104" i="45"/>
  <c r="H104" i="45"/>
  <c r="G104" i="45"/>
  <c r="F104" i="45"/>
  <c r="E104" i="45"/>
  <c r="O98" i="45"/>
  <c r="N98" i="45"/>
  <c r="M98" i="45"/>
  <c r="L98" i="45"/>
  <c r="K98" i="45"/>
  <c r="J98" i="45"/>
  <c r="I98" i="45"/>
  <c r="H98" i="45"/>
  <c r="G98" i="45"/>
  <c r="F98" i="45"/>
  <c r="E98" i="45"/>
  <c r="O87" i="45"/>
  <c r="N87" i="45"/>
  <c r="M87" i="45"/>
  <c r="L87" i="45"/>
  <c r="K87" i="45"/>
  <c r="J87" i="45"/>
  <c r="I87" i="45"/>
  <c r="H87" i="45"/>
  <c r="G87" i="45"/>
  <c r="F87" i="45"/>
  <c r="E87" i="45"/>
  <c r="E88" i="45" s="1"/>
  <c r="O77" i="45"/>
  <c r="N77" i="45"/>
  <c r="M77" i="45"/>
  <c r="L77" i="45"/>
  <c r="K77" i="45"/>
  <c r="J77" i="45"/>
  <c r="I77" i="45"/>
  <c r="H77" i="45"/>
  <c r="G77" i="45"/>
  <c r="F77" i="45"/>
  <c r="E77" i="45"/>
  <c r="O57" i="45"/>
  <c r="N57" i="45"/>
  <c r="M57" i="45"/>
  <c r="L57" i="45"/>
  <c r="K57" i="45"/>
  <c r="J57" i="45"/>
  <c r="I57" i="45"/>
  <c r="H57" i="45"/>
  <c r="G57" i="45"/>
  <c r="F57" i="45"/>
  <c r="E57" i="45"/>
  <c r="O48" i="45"/>
  <c r="N48" i="45"/>
  <c r="M48" i="45"/>
  <c r="L48" i="45"/>
  <c r="K48" i="45"/>
  <c r="J48" i="45"/>
  <c r="I48" i="45"/>
  <c r="H48" i="45"/>
  <c r="G48" i="45"/>
  <c r="F48" i="45"/>
  <c r="E48" i="45"/>
  <c r="O36" i="45"/>
  <c r="N36" i="45"/>
  <c r="M36" i="45"/>
  <c r="L36" i="45"/>
  <c r="L50" i="45" s="1"/>
  <c r="K36" i="45"/>
  <c r="J36" i="45"/>
  <c r="I36" i="45"/>
  <c r="H36" i="45"/>
  <c r="G36" i="45"/>
  <c r="F36" i="45"/>
  <c r="E36" i="45"/>
  <c r="O22" i="45"/>
  <c r="O367" i="45" s="1"/>
  <c r="N22" i="45"/>
  <c r="N367" i="45" s="1"/>
  <c r="M22" i="45"/>
  <c r="M359" i="45" s="1"/>
  <c r="L22" i="45"/>
  <c r="L66" i="45" s="1"/>
  <c r="K22" i="45"/>
  <c r="K66" i="45" s="1"/>
  <c r="J22" i="45"/>
  <c r="J258" i="45" s="1"/>
  <c r="I22" i="45"/>
  <c r="I258" i="45" s="1"/>
  <c r="H22" i="45"/>
  <c r="H306" i="45" s="1"/>
  <c r="G22" i="45"/>
  <c r="G367" i="45" s="1"/>
  <c r="F22" i="45"/>
  <c r="F367" i="45" s="1"/>
  <c r="E22" i="45"/>
  <c r="E359" i="45" s="1"/>
  <c r="M88" i="45" l="1"/>
  <c r="E377" i="45"/>
  <c r="E395" i="45"/>
  <c r="L59" i="45"/>
  <c r="G50" i="45"/>
  <c r="O50" i="45"/>
  <c r="O59" i="45" s="1"/>
  <c r="F317" i="45"/>
  <c r="F340" i="45" s="1"/>
  <c r="N317" i="45"/>
  <c r="L317" i="45"/>
  <c r="L340" i="45" s="1"/>
  <c r="I297" i="45"/>
  <c r="I299" i="45" s="1"/>
  <c r="L105" i="45"/>
  <c r="J340" i="45"/>
  <c r="H50" i="45"/>
  <c r="H59" i="45" s="1"/>
  <c r="J50" i="45"/>
  <c r="J59" i="45" s="1"/>
  <c r="K50" i="45"/>
  <c r="K59" i="45" s="1"/>
  <c r="F88" i="45"/>
  <c r="N88" i="45"/>
  <c r="G340" i="45"/>
  <c r="O340" i="45"/>
  <c r="G88" i="45"/>
  <c r="O88" i="45"/>
  <c r="H317" i="45"/>
  <c r="H340" i="45" s="1"/>
  <c r="L297" i="45"/>
  <c r="L299" i="45" s="1"/>
  <c r="F50" i="45"/>
  <c r="F59" i="45" s="1"/>
  <c r="N50" i="45"/>
  <c r="N59" i="45" s="1"/>
  <c r="K317" i="45"/>
  <c r="K340" i="45" s="1"/>
  <c r="E105" i="45"/>
  <c r="E106" i="45" s="1"/>
  <c r="M105" i="45"/>
  <c r="M106" i="45" s="1"/>
  <c r="L88" i="45"/>
  <c r="F105" i="45"/>
  <c r="N105" i="45"/>
  <c r="E297" i="45"/>
  <c r="E299" i="45" s="1"/>
  <c r="M297" i="45"/>
  <c r="M299" i="45" s="1"/>
  <c r="I340" i="45"/>
  <c r="E66" i="45"/>
  <c r="F297" i="45"/>
  <c r="F299" i="45" s="1"/>
  <c r="N297" i="45"/>
  <c r="N299" i="45" s="1"/>
  <c r="H66" i="45"/>
  <c r="H88" i="45"/>
  <c r="G105" i="45"/>
  <c r="O105" i="45"/>
  <c r="G297" i="45"/>
  <c r="G299" i="45" s="1"/>
  <c r="O297" i="45"/>
  <c r="O299" i="45" s="1"/>
  <c r="I50" i="45"/>
  <c r="I59" i="45" s="1"/>
  <c r="M66" i="45"/>
  <c r="I88" i="45"/>
  <c r="H105" i="45"/>
  <c r="H297" i="45"/>
  <c r="H299" i="45" s="1"/>
  <c r="E50" i="45"/>
  <c r="E59" i="45" s="1"/>
  <c r="M50" i="45"/>
  <c r="M59" i="45" s="1"/>
  <c r="J88" i="45"/>
  <c r="I105" i="45"/>
  <c r="E317" i="45"/>
  <c r="E340" i="45" s="1"/>
  <c r="M317" i="45"/>
  <c r="M340" i="45" s="1"/>
  <c r="K88" i="45"/>
  <c r="J105" i="45"/>
  <c r="J297" i="45"/>
  <c r="J299" i="45" s="1"/>
  <c r="N340" i="45"/>
  <c r="G59" i="45"/>
  <c r="K105" i="45"/>
  <c r="K297" i="45"/>
  <c r="K299" i="45" s="1"/>
  <c r="I386" i="45"/>
  <c r="I389" i="45" s="1"/>
  <c r="E386" i="45"/>
  <c r="E389" i="45" s="1"/>
  <c r="K258" i="45"/>
  <c r="I306" i="45"/>
  <c r="F359" i="45"/>
  <c r="N359" i="45"/>
  <c r="H367" i="45"/>
  <c r="F66" i="45"/>
  <c r="N66" i="45"/>
  <c r="L258" i="45"/>
  <c r="J306" i="45"/>
  <c r="G359" i="45"/>
  <c r="O359" i="45"/>
  <c r="I367" i="45"/>
  <c r="G66" i="45"/>
  <c r="O66" i="45"/>
  <c r="E258" i="45"/>
  <c r="M258" i="45"/>
  <c r="K306" i="45"/>
  <c r="H359" i="45"/>
  <c r="J367" i="45"/>
  <c r="F258" i="45"/>
  <c r="N258" i="45"/>
  <c r="L306" i="45"/>
  <c r="I359" i="45"/>
  <c r="K367" i="45"/>
  <c r="I66" i="45"/>
  <c r="G258" i="45"/>
  <c r="O258" i="45"/>
  <c r="E306" i="45"/>
  <c r="M306" i="45"/>
  <c r="J359" i="45"/>
  <c r="L367" i="45"/>
  <c r="J66" i="45"/>
  <c r="H258" i="45"/>
  <c r="F306" i="45"/>
  <c r="N306" i="45"/>
  <c r="K359" i="45"/>
  <c r="E367" i="45"/>
  <c r="M367" i="45"/>
  <c r="G306" i="45"/>
  <c r="O306" i="45"/>
  <c r="L359" i="45"/>
  <c r="L106" i="45" l="1"/>
  <c r="N106" i="45"/>
  <c r="F106" i="45"/>
  <c r="G106" i="45"/>
  <c r="O106" i="45"/>
  <c r="J106" i="45"/>
  <c r="K106" i="45"/>
  <c r="H106" i="45"/>
  <c r="I106" i="45"/>
  <c r="B2" i="37" l="1"/>
  <c r="E234" i="41"/>
  <c r="C2" i="36"/>
  <c r="C21" i="20"/>
  <c r="C66" i="20" s="1"/>
  <c r="C119" i="20" s="1"/>
  <c r="C165" i="20" s="1"/>
  <c r="C212" i="20" s="1"/>
  <c r="C267" i="20" s="1"/>
  <c r="C155" i="20"/>
  <c r="C147" i="20"/>
  <c r="C139" i="20"/>
  <c r="C131" i="20"/>
  <c r="C123" i="20"/>
  <c r="AB2" i="42"/>
  <c r="AN2" i="42"/>
  <c r="AO2" i="42"/>
  <c r="AL2" i="42"/>
  <c r="AK2" i="42"/>
  <c r="AJ2" i="42"/>
  <c r="AI2" i="42"/>
  <c r="AH2" i="42"/>
  <c r="AG2" i="42"/>
  <c r="L8" i="48" s="1"/>
  <c r="L21" i="48" s="1"/>
  <c r="AF2" i="42"/>
  <c r="K8" i="48" s="1"/>
  <c r="K21" i="48" s="1"/>
  <c r="AE2" i="42"/>
  <c r="J8" i="48" s="1"/>
  <c r="J21" i="48" s="1"/>
  <c r="AD2" i="42"/>
  <c r="G9" i="35" s="1"/>
  <c r="G37" i="35" s="1"/>
  <c r="G71" i="35" s="1"/>
  <c r="AC2" i="42"/>
  <c r="F9" i="35" s="1"/>
  <c r="F37" i="35" s="1"/>
  <c r="F71" i="35" s="1"/>
  <c r="AA2" i="42"/>
  <c r="AJ81" i="42"/>
  <c r="AI81" i="42"/>
  <c r="AJ80" i="42" s="1"/>
  <c r="AH81" i="42"/>
  <c r="AI80" i="42" s="1"/>
  <c r="AJ79" i="42" s="1"/>
  <c r="AG81" i="42"/>
  <c r="AH80" i="42" s="1"/>
  <c r="AI79" i="42" s="1"/>
  <c r="AJ78" i="42" s="1"/>
  <c r="AL78" i="42" s="1"/>
  <c r="AF81" i="42"/>
  <c r="AG80" i="42" s="1"/>
  <c r="AH79" i="42" s="1"/>
  <c r="AI78" i="42" s="1"/>
  <c r="AJ77" i="42" s="1"/>
  <c r="AL77" i="42" s="1"/>
  <c r="AE81" i="42"/>
  <c r="AF80" i="42" s="1"/>
  <c r="AG79" i="42" s="1"/>
  <c r="AH78" i="42" s="1"/>
  <c r="AI77" i="42" s="1"/>
  <c r="AJ76" i="42" s="1"/>
  <c r="AL76" i="42" s="1"/>
  <c r="AD81" i="42"/>
  <c r="AE80" i="42" s="1"/>
  <c r="AF79" i="42" s="1"/>
  <c r="AG78" i="42" s="1"/>
  <c r="AH77" i="42" s="1"/>
  <c r="AI76" i="42" s="1"/>
  <c r="AJ75" i="42" s="1"/>
  <c r="AL75" i="42" s="1"/>
  <c r="AC81" i="42"/>
  <c r="AD80" i="42" s="1"/>
  <c r="AE79" i="42" s="1"/>
  <c r="AF78" i="42" s="1"/>
  <c r="AG77" i="42" s="1"/>
  <c r="AH76" i="42" s="1"/>
  <c r="AI75" i="42" s="1"/>
  <c r="AJ74" i="42" s="1"/>
  <c r="AL74" i="42" s="1"/>
  <c r="AB81" i="42"/>
  <c r="AC80" i="42" s="1"/>
  <c r="AD79" i="42" s="1"/>
  <c r="AE78" i="42" s="1"/>
  <c r="AF77" i="42" s="1"/>
  <c r="AG76" i="42" s="1"/>
  <c r="AH75" i="42" s="1"/>
  <c r="AI74" i="42" s="1"/>
  <c r="AJ73" i="42" s="1"/>
  <c r="AL73" i="42" s="1"/>
  <c r="AA81" i="42"/>
  <c r="AA80" i="42"/>
  <c r="AA79" i="42"/>
  <c r="AL81" i="42" l="1"/>
  <c r="F10" i="47"/>
  <c r="F32" i="47"/>
  <c r="F41" i="47"/>
  <c r="F62" i="47" s="1"/>
  <c r="G8" i="48"/>
  <c r="G21" i="48" s="1"/>
  <c r="E25" i="20"/>
  <c r="E70" i="20" s="1"/>
  <c r="E169" i="20" s="1"/>
  <c r="E216" i="20" s="1"/>
  <c r="E271" i="20" s="1"/>
  <c r="F13" i="21"/>
  <c r="F29" i="21" s="1"/>
  <c r="F39" i="21" s="1"/>
  <c r="F48" i="21" s="1"/>
  <c r="F61" i="21" s="1"/>
  <c r="F71" i="21" s="1"/>
  <c r="F77" i="21" s="1"/>
  <c r="F85" i="21" s="1"/>
  <c r="F93" i="21" s="1"/>
  <c r="F101" i="21" s="1"/>
  <c r="G114" i="21" s="1"/>
  <c r="F140" i="21" s="1"/>
  <c r="F153" i="21" s="1"/>
  <c r="F179" i="21" s="1"/>
  <c r="F235" i="21" s="1"/>
  <c r="F247" i="21" s="1"/>
  <c r="F261" i="21" s="1"/>
  <c r="F274" i="21" s="1"/>
  <c r="F287" i="21" s="1"/>
  <c r="F300" i="21" s="1"/>
  <c r="F309" i="21" s="1"/>
  <c r="F320" i="21" s="1"/>
  <c r="G13" i="41"/>
  <c r="E48" i="41"/>
  <c r="E86" i="41"/>
  <c r="J115" i="41"/>
  <c r="K140" i="41"/>
  <c r="K153" i="41" s="1"/>
  <c r="K235" i="41" s="1"/>
  <c r="K247" i="41" s="1"/>
  <c r="K261" i="41" s="1"/>
  <c r="K274" i="41" s="1"/>
  <c r="K287" i="41" s="1"/>
  <c r="K300" i="41" s="1"/>
  <c r="K309" i="41" s="1"/>
  <c r="K320" i="41" s="1"/>
  <c r="I346" i="41" s="1"/>
  <c r="I359" i="41" s="1"/>
  <c r="B43" i="37"/>
  <c r="AB80" i="42"/>
  <c r="AC79" i="42" s="1"/>
  <c r="AD78" i="42" s="1"/>
  <c r="AE77" i="42" s="1"/>
  <c r="AF76" i="42" s="1"/>
  <c r="AG75" i="42" s="1"/>
  <c r="AH74" i="42" s="1"/>
  <c r="AI73" i="42" s="1"/>
  <c r="AJ72" i="42" s="1"/>
  <c r="AL72" i="42" s="1"/>
  <c r="F4" i="40"/>
  <c r="I25" i="20"/>
  <c r="I70" i="20" s="1"/>
  <c r="I169" i="20" s="1"/>
  <c r="I216" i="20" s="1"/>
  <c r="I271" i="20" s="1"/>
  <c r="E346" i="21"/>
  <c r="E359" i="21" s="1"/>
  <c r="J14" i="41"/>
  <c r="F48" i="41"/>
  <c r="F86" i="41"/>
  <c r="I115" i="41"/>
  <c r="B82" i="37"/>
  <c r="K4" i="40"/>
  <c r="H25" i="20"/>
  <c r="H70" i="20" s="1"/>
  <c r="H169" i="20" s="1"/>
  <c r="H216" i="20" s="1"/>
  <c r="H271" i="20" s="1"/>
  <c r="E4" i="36"/>
  <c r="E64" i="36" s="1"/>
  <c r="I346" i="21"/>
  <c r="L14" i="41"/>
  <c r="E61" i="41"/>
  <c r="E94" i="41"/>
  <c r="H115" i="41"/>
  <c r="E10" i="34"/>
  <c r="G10" i="47"/>
  <c r="G41" i="47"/>
  <c r="G62" i="47" s="1"/>
  <c r="G32" i="47"/>
  <c r="H8" i="48"/>
  <c r="H21" i="48" s="1"/>
  <c r="J4" i="40"/>
  <c r="G25" i="20"/>
  <c r="G70" i="20" s="1"/>
  <c r="G169" i="20" s="1"/>
  <c r="G216" i="20" s="1"/>
  <c r="G271" i="20" s="1"/>
  <c r="H4" i="36"/>
  <c r="H64" i="36" s="1"/>
  <c r="E4" i="44"/>
  <c r="E84" i="44" s="1"/>
  <c r="H346" i="21"/>
  <c r="K14" i="41"/>
  <c r="F61" i="41"/>
  <c r="F94" i="41"/>
  <c r="F140" i="41"/>
  <c r="F153" i="41" s="1"/>
  <c r="F179" i="41" s="1"/>
  <c r="F10" i="34"/>
  <c r="H10" i="47"/>
  <c r="H41" i="47"/>
  <c r="H62" i="47" s="1"/>
  <c r="I8" i="48"/>
  <c r="I21" i="48" s="1"/>
  <c r="H32" i="47"/>
  <c r="I4" i="40"/>
  <c r="F25" i="20"/>
  <c r="F70" i="20" s="1"/>
  <c r="F169" i="20" s="1"/>
  <c r="F216" i="20" s="1"/>
  <c r="F271" i="20" s="1"/>
  <c r="E287" i="20" s="1"/>
  <c r="E304" i="20" s="1"/>
  <c r="G4" i="36"/>
  <c r="G64" i="36" s="1"/>
  <c r="H4" i="44"/>
  <c r="H84" i="44" s="1"/>
  <c r="G346" i="21"/>
  <c r="E29" i="41"/>
  <c r="E71" i="41"/>
  <c r="E102" i="41"/>
  <c r="G140" i="41"/>
  <c r="G153" i="41" s="1"/>
  <c r="G235" i="41" s="1"/>
  <c r="G247" i="41" s="1"/>
  <c r="G261" i="41" s="1"/>
  <c r="G274" i="41" s="1"/>
  <c r="G287" i="41" s="1"/>
  <c r="G300" i="41" s="1"/>
  <c r="G309" i="41" s="1"/>
  <c r="G320" i="41" s="1"/>
  <c r="G346" i="41" s="1"/>
  <c r="G359" i="41" s="1"/>
  <c r="D95" i="34"/>
  <c r="H4" i="40"/>
  <c r="F4" i="36"/>
  <c r="F64" i="36" s="1"/>
  <c r="G4" i="44"/>
  <c r="G84" i="44" s="1"/>
  <c r="F346" i="21"/>
  <c r="F359" i="21" s="1"/>
  <c r="F29" i="41"/>
  <c r="F71" i="41"/>
  <c r="F102" i="41"/>
  <c r="E140" i="41"/>
  <c r="E153" i="41" s="1"/>
  <c r="E235" i="41" s="1"/>
  <c r="E247" i="41" s="1"/>
  <c r="E261" i="41" s="1"/>
  <c r="E274" i="41" s="1"/>
  <c r="E287" i="41" s="1"/>
  <c r="E300" i="41" s="1"/>
  <c r="E309" i="41" s="1"/>
  <c r="E320" i="41" s="1"/>
  <c r="E346" i="41" s="1"/>
  <c r="E359" i="41" s="1"/>
  <c r="D154" i="34"/>
  <c r="G4" i="40"/>
  <c r="F4" i="44"/>
  <c r="F84" i="44" s="1"/>
  <c r="E14" i="41"/>
  <c r="E39" i="41"/>
  <c r="E77" i="41"/>
  <c r="F115" i="41"/>
  <c r="J140" i="41"/>
  <c r="J153" i="41" s="1"/>
  <c r="J235" i="41" s="1"/>
  <c r="J247" i="41" s="1"/>
  <c r="J261" i="41" s="1"/>
  <c r="J274" i="41" s="1"/>
  <c r="J287" i="41" s="1"/>
  <c r="J300" i="41" s="1"/>
  <c r="J309" i="41" s="1"/>
  <c r="J320" i="41" s="1"/>
  <c r="H346" i="41" s="1"/>
  <c r="H359" i="41" s="1"/>
  <c r="AL80" i="42"/>
  <c r="AB78" i="42"/>
  <c r="AC77" i="42" s="1"/>
  <c r="AD76" i="42" s="1"/>
  <c r="AE75" i="42" s="1"/>
  <c r="AF74" i="42" s="1"/>
  <c r="AG73" i="42" s="1"/>
  <c r="AH72" i="42" s="1"/>
  <c r="AI71" i="42" s="1"/>
  <c r="AJ70" i="42" s="1"/>
  <c r="AL79" i="42"/>
  <c r="AB79" i="42"/>
  <c r="AC78" i="42" s="1"/>
  <c r="AD77" i="42" s="1"/>
  <c r="AE76" i="42" s="1"/>
  <c r="AF75" i="42" s="1"/>
  <c r="AG74" i="42" s="1"/>
  <c r="AH73" i="42" s="1"/>
  <c r="AI72" i="42" s="1"/>
  <c r="AJ71" i="42" s="1"/>
  <c r="AL71" i="42" s="1"/>
  <c r="C3" i="20"/>
  <c r="E13" i="21"/>
  <c r="E29" i="21" s="1"/>
  <c r="E39" i="21" s="1"/>
  <c r="E48" i="21" s="1"/>
  <c r="E61" i="21" s="1"/>
  <c r="E71" i="21" s="1"/>
  <c r="E77" i="21" s="1"/>
  <c r="E85" i="21" s="1"/>
  <c r="E93" i="21" s="1"/>
  <c r="E101" i="21" s="1"/>
  <c r="F114" i="21" s="1"/>
  <c r="E140" i="21" s="1"/>
  <c r="E153" i="21" s="1"/>
  <c r="E179" i="21" s="1"/>
  <c r="E235" i="21" s="1"/>
  <c r="E247" i="21" s="1"/>
  <c r="E261" i="21" s="1"/>
  <c r="E274" i="21" s="1"/>
  <c r="E287" i="21" s="1"/>
  <c r="E300" i="21" s="1"/>
  <c r="E309" i="21" s="1"/>
  <c r="E320" i="21" s="1"/>
  <c r="F13" i="41"/>
  <c r="F39" i="41"/>
  <c r="F77" i="41"/>
  <c r="G115" i="41"/>
  <c r="L140" i="41"/>
  <c r="L153" i="41" s="1"/>
  <c r="L235" i="41" s="1"/>
  <c r="L247" i="41" s="1"/>
  <c r="L261" i="41" s="1"/>
  <c r="L274" i="41" s="1"/>
  <c r="L287" i="41" s="1"/>
  <c r="L300" i="41" s="1"/>
  <c r="L309" i="41" s="1"/>
  <c r="L320" i="41" s="1"/>
  <c r="J346" i="41" s="1"/>
  <c r="J359" i="41" s="1"/>
  <c r="B4" i="37"/>
  <c r="F235" i="41"/>
  <c r="F247" i="41" s="1"/>
  <c r="F261" i="41" s="1"/>
  <c r="F274" i="41" s="1"/>
  <c r="F287" i="41" s="1"/>
  <c r="F300" i="41" s="1"/>
  <c r="F309" i="41" s="1"/>
  <c r="F320" i="41" s="1"/>
  <c r="F346" i="41" s="1"/>
  <c r="F359" i="41" s="1"/>
  <c r="G179" i="41"/>
  <c r="F60" i="20"/>
  <c r="G60" i="20"/>
  <c r="H60" i="20"/>
  <c r="I60" i="20"/>
  <c r="E60" i="20"/>
  <c r="H153" i="44"/>
  <c r="G153" i="44"/>
  <c r="F153" i="44"/>
  <c r="E153" i="44"/>
  <c r="E159" i="44" s="1"/>
  <c r="H147" i="44"/>
  <c r="G147" i="44"/>
  <c r="F147" i="44"/>
  <c r="E147" i="44"/>
  <c r="H138" i="44"/>
  <c r="G138" i="44"/>
  <c r="F138" i="44"/>
  <c r="E138" i="44"/>
  <c r="E144" i="44" s="1"/>
  <c r="H132" i="44"/>
  <c r="G132" i="44"/>
  <c r="F132" i="44"/>
  <c r="E132" i="44"/>
  <c r="H123" i="44"/>
  <c r="G123" i="44"/>
  <c r="F123" i="44"/>
  <c r="E123" i="44"/>
  <c r="H117" i="44"/>
  <c r="G117" i="44"/>
  <c r="F117" i="44"/>
  <c r="E117" i="44"/>
  <c r="H108" i="44"/>
  <c r="G108" i="44"/>
  <c r="F108" i="44"/>
  <c r="E108" i="44"/>
  <c r="E114" i="44" s="1"/>
  <c r="H102" i="44"/>
  <c r="G102" i="44"/>
  <c r="F102" i="44"/>
  <c r="E102" i="44"/>
  <c r="H93" i="44"/>
  <c r="G93" i="44"/>
  <c r="F93" i="44"/>
  <c r="E93" i="44"/>
  <c r="H87" i="44"/>
  <c r="G87" i="44"/>
  <c r="F87" i="44"/>
  <c r="E87" i="44"/>
  <c r="H73" i="44"/>
  <c r="G73" i="44"/>
  <c r="F73" i="44"/>
  <c r="E73" i="44"/>
  <c r="H67" i="44"/>
  <c r="G67" i="44"/>
  <c r="F67" i="44"/>
  <c r="E67" i="44"/>
  <c r="H58" i="44"/>
  <c r="G58" i="44"/>
  <c r="F58" i="44"/>
  <c r="E58" i="44"/>
  <c r="H52" i="44"/>
  <c r="G52" i="44"/>
  <c r="F52" i="44"/>
  <c r="E52" i="44"/>
  <c r="H43" i="44"/>
  <c r="G43" i="44"/>
  <c r="F43" i="44"/>
  <c r="E43" i="44"/>
  <c r="E49" i="44" s="1"/>
  <c r="H37" i="44"/>
  <c r="H49" i="44" s="1"/>
  <c r="G37" i="44"/>
  <c r="F37" i="44"/>
  <c r="E37" i="44"/>
  <c r="H28" i="44"/>
  <c r="G28" i="44"/>
  <c r="F28" i="44"/>
  <c r="E28" i="44"/>
  <c r="E34" i="44" s="1"/>
  <c r="H22" i="44"/>
  <c r="G22" i="44"/>
  <c r="F22" i="44"/>
  <c r="E22" i="44"/>
  <c r="G19" i="44"/>
  <c r="E179" i="41" l="1"/>
  <c r="AL70" i="42"/>
  <c r="AP2" i="42" s="1"/>
  <c r="C3" i="45" s="1"/>
  <c r="AM2" i="42"/>
  <c r="F19" i="44"/>
  <c r="F64" i="44"/>
  <c r="G79" i="44"/>
  <c r="G34" i="44"/>
  <c r="F114" i="44"/>
  <c r="G144" i="44"/>
  <c r="E79" i="44"/>
  <c r="H114" i="44"/>
  <c r="H144" i="44"/>
  <c r="G64" i="44"/>
  <c r="F144" i="44"/>
  <c r="H19" i="44"/>
  <c r="H64" i="44"/>
  <c r="G114" i="44"/>
  <c r="G159" i="44"/>
  <c r="F49" i="44"/>
  <c r="E129" i="44"/>
  <c r="F99" i="44"/>
  <c r="F129" i="44"/>
  <c r="E99" i="44"/>
  <c r="H79" i="44"/>
  <c r="G99" i="44"/>
  <c r="G129" i="44"/>
  <c r="G162" i="44" s="1"/>
  <c r="G49" i="44"/>
  <c r="G82" i="44" s="1"/>
  <c r="F79" i="44"/>
  <c r="F34" i="44"/>
  <c r="E64" i="44"/>
  <c r="H99" i="44"/>
  <c r="H129" i="44"/>
  <c r="H34" i="44"/>
  <c r="F159" i="44"/>
  <c r="H159" i="44"/>
  <c r="E71" i="36"/>
  <c r="F71" i="36"/>
  <c r="G71" i="36"/>
  <c r="H71" i="36"/>
  <c r="I102" i="20"/>
  <c r="H82" i="44" l="1"/>
  <c r="E82" i="44"/>
  <c r="F162" i="44"/>
  <c r="E162" i="44"/>
  <c r="H162" i="44"/>
  <c r="F82" i="44"/>
  <c r="E377" i="41" l="1"/>
  <c r="E372" i="41"/>
  <c r="E365" i="41"/>
  <c r="E360" i="41"/>
  <c r="E358" i="41"/>
  <c r="E351" i="41"/>
  <c r="E347" i="41"/>
  <c r="E345" i="41"/>
  <c r="E326" i="41"/>
  <c r="E313" i="41"/>
  <c r="E304" i="41"/>
  <c r="E293" i="41"/>
  <c r="E280" i="41"/>
  <c r="E267" i="41"/>
  <c r="E253" i="41"/>
  <c r="E239" i="41"/>
  <c r="E321" i="41"/>
  <c r="E319" i="41"/>
  <c r="E310" i="41"/>
  <c r="E308" i="41"/>
  <c r="E301" i="41"/>
  <c r="E299" i="41"/>
  <c r="E288" i="41"/>
  <c r="E286" i="41"/>
  <c r="E275" i="41"/>
  <c r="E273" i="41"/>
  <c r="E262" i="41"/>
  <c r="E260" i="41"/>
  <c r="E248" i="41"/>
  <c r="E246" i="41"/>
  <c r="E236" i="41"/>
  <c r="E180" i="41"/>
  <c r="E178" i="41"/>
  <c r="E154" i="41"/>
  <c r="E152" i="41"/>
  <c r="E226" i="41"/>
  <c r="E217" i="41"/>
  <c r="E208" i="41"/>
  <c r="E201" i="41"/>
  <c r="E185" i="41"/>
  <c r="E159" i="41"/>
  <c r="E146" i="41"/>
  <c r="E378" i="41" l="1"/>
  <c r="E227" i="41"/>
  <c r="E209" i="41"/>
  <c r="E228" i="41" s="1"/>
  <c r="H126" i="34"/>
  <c r="I126" i="34"/>
  <c r="J377" i="41"/>
  <c r="J372" i="41"/>
  <c r="J365" i="41"/>
  <c r="I377" i="41"/>
  <c r="I372" i="41"/>
  <c r="I365" i="41"/>
  <c r="H377" i="41"/>
  <c r="H372" i="41"/>
  <c r="H365" i="41"/>
  <c r="L326" i="41"/>
  <c r="K326" i="41"/>
  <c r="J326" i="41"/>
  <c r="L313" i="41"/>
  <c r="K313" i="41"/>
  <c r="J313" i="41"/>
  <c r="L304" i="41"/>
  <c r="K304" i="41"/>
  <c r="J304" i="41"/>
  <c r="L293" i="41"/>
  <c r="K293" i="41"/>
  <c r="J293" i="41"/>
  <c r="L280" i="41"/>
  <c r="K280" i="41"/>
  <c r="J280" i="41"/>
  <c r="L267" i="41"/>
  <c r="K267" i="41"/>
  <c r="J267" i="41"/>
  <c r="L253" i="41"/>
  <c r="K253" i="41"/>
  <c r="J253" i="41"/>
  <c r="L239" i="41"/>
  <c r="K239" i="41"/>
  <c r="J239" i="41"/>
  <c r="L159" i="41"/>
  <c r="K159" i="41"/>
  <c r="J159" i="41"/>
  <c r="L146" i="41"/>
  <c r="K146" i="41"/>
  <c r="J146" i="41"/>
  <c r="J124" i="41"/>
  <c r="I124" i="41"/>
  <c r="H124" i="41"/>
  <c r="J118" i="41"/>
  <c r="I118" i="41"/>
  <c r="H118" i="41"/>
  <c r="G118" i="41"/>
  <c r="J378" i="41" l="1"/>
  <c r="I378" i="41"/>
  <c r="H378" i="41"/>
  <c r="G377" i="41"/>
  <c r="F377" i="41"/>
  <c r="G372" i="41"/>
  <c r="F372" i="41"/>
  <c r="G365" i="41"/>
  <c r="F365" i="41"/>
  <c r="J351" i="41"/>
  <c r="I351" i="41"/>
  <c r="H351" i="41"/>
  <c r="G351" i="41"/>
  <c r="F351" i="41"/>
  <c r="G326" i="41"/>
  <c r="F326" i="41"/>
  <c r="H325" i="41"/>
  <c r="I325" i="41" s="1"/>
  <c r="H324" i="41"/>
  <c r="I324" i="41" s="1"/>
  <c r="H323" i="41"/>
  <c r="I323" i="41" s="1"/>
  <c r="H322" i="41"/>
  <c r="I322" i="41" s="1"/>
  <c r="G313" i="41"/>
  <c r="F313" i="41"/>
  <c r="H312" i="41"/>
  <c r="I312" i="41" s="1"/>
  <c r="H311" i="41"/>
  <c r="I311" i="41" s="1"/>
  <c r="G304" i="41"/>
  <c r="F304" i="41"/>
  <c r="H303" i="41"/>
  <c r="I303" i="41" s="1"/>
  <c r="H302" i="41"/>
  <c r="I302" i="41" s="1"/>
  <c r="G293" i="41"/>
  <c r="F293" i="41"/>
  <c r="H292" i="41"/>
  <c r="I292" i="41" s="1"/>
  <c r="H291" i="41"/>
  <c r="I291" i="41" s="1"/>
  <c r="H290" i="41"/>
  <c r="I290" i="41" s="1"/>
  <c r="H289" i="41"/>
  <c r="I289" i="41" s="1"/>
  <c r="G280" i="41"/>
  <c r="F280" i="41"/>
  <c r="H279" i="41"/>
  <c r="I279" i="41" s="1"/>
  <c r="H278" i="41"/>
  <c r="I278" i="41" s="1"/>
  <c r="H277" i="41"/>
  <c r="I277" i="41" s="1"/>
  <c r="H276" i="41"/>
  <c r="I276" i="41" s="1"/>
  <c r="G267" i="41"/>
  <c r="F267" i="41"/>
  <c r="H266" i="41"/>
  <c r="I266" i="41" s="1"/>
  <c r="H265" i="41"/>
  <c r="I265" i="41" s="1"/>
  <c r="H264" i="41"/>
  <c r="I264" i="41" s="1"/>
  <c r="H263" i="41"/>
  <c r="I263" i="41" s="1"/>
  <c r="G253" i="41"/>
  <c r="F253" i="41"/>
  <c r="H252" i="41"/>
  <c r="I252" i="41" s="1"/>
  <c r="H251" i="41"/>
  <c r="I251" i="41" s="1"/>
  <c r="H250" i="41"/>
  <c r="I250" i="41" s="1"/>
  <c r="H249" i="41"/>
  <c r="I249" i="41" s="1"/>
  <c r="G239" i="41"/>
  <c r="F239" i="41"/>
  <c r="H238" i="41"/>
  <c r="I238" i="41" s="1"/>
  <c r="H237" i="41"/>
  <c r="I237" i="41" s="1"/>
  <c r="G226" i="41"/>
  <c r="F226" i="41"/>
  <c r="H225" i="41"/>
  <c r="I225" i="41" s="1"/>
  <c r="H224" i="41"/>
  <c r="I224" i="41" s="1"/>
  <c r="H223" i="41"/>
  <c r="I223" i="41" s="1"/>
  <c r="H222" i="41"/>
  <c r="I222" i="41" s="1"/>
  <c r="H221" i="41"/>
  <c r="I221" i="41" s="1"/>
  <c r="H220" i="41"/>
  <c r="I220" i="41" s="1"/>
  <c r="H219" i="41"/>
  <c r="I219" i="41" s="1"/>
  <c r="G217" i="41"/>
  <c r="F217" i="41"/>
  <c r="H216" i="41"/>
  <c r="I216" i="41" s="1"/>
  <c r="H215" i="41"/>
  <c r="I215" i="41" s="1"/>
  <c r="H214" i="41"/>
  <c r="I214" i="41" s="1"/>
  <c r="H213" i="41"/>
  <c r="I213" i="41" s="1"/>
  <c r="G208" i="41"/>
  <c r="F208" i="41"/>
  <c r="H207" i="41"/>
  <c r="I207" i="41" s="1"/>
  <c r="H206" i="41"/>
  <c r="I206" i="41" s="1"/>
  <c r="H205" i="41"/>
  <c r="I205" i="41" s="1"/>
  <c r="H204" i="41"/>
  <c r="I204" i="41" s="1"/>
  <c r="H203" i="41"/>
  <c r="I203" i="41" s="1"/>
  <c r="G201" i="41"/>
  <c r="F201" i="41"/>
  <c r="H200" i="41"/>
  <c r="I200" i="41" s="1"/>
  <c r="H199" i="41"/>
  <c r="I199" i="41" s="1"/>
  <c r="H198" i="41"/>
  <c r="I198" i="41" s="1"/>
  <c r="H197" i="41"/>
  <c r="I197" i="41" s="1"/>
  <c r="H196" i="41"/>
  <c r="I196" i="41" s="1"/>
  <c r="H195" i="41"/>
  <c r="I195" i="41" s="1"/>
  <c r="H194" i="41"/>
  <c r="I194" i="41" s="1"/>
  <c r="H193" i="41"/>
  <c r="I193" i="41" s="1"/>
  <c r="H192" i="41"/>
  <c r="I192" i="41" s="1"/>
  <c r="H191" i="41"/>
  <c r="I191" i="41" s="1"/>
  <c r="H190" i="41"/>
  <c r="I190" i="41" s="1"/>
  <c r="H189" i="41"/>
  <c r="I189" i="41" s="1"/>
  <c r="H188" i="41"/>
  <c r="I188" i="41" s="1"/>
  <c r="G185" i="41"/>
  <c r="F185" i="41"/>
  <c r="H184" i="41"/>
  <c r="I184" i="41" s="1"/>
  <c r="H183" i="41"/>
  <c r="I183" i="41" s="1"/>
  <c r="G159" i="41"/>
  <c r="F159" i="41"/>
  <c r="H158" i="41"/>
  <c r="I158" i="41" s="1"/>
  <c r="H157" i="41"/>
  <c r="I157" i="41" s="1"/>
  <c r="H156" i="41"/>
  <c r="I156" i="41" s="1"/>
  <c r="H155" i="41"/>
  <c r="I155" i="41" s="1"/>
  <c r="G146" i="41"/>
  <c r="F146" i="41"/>
  <c r="H145" i="41"/>
  <c r="I145" i="41" s="1"/>
  <c r="H144" i="41"/>
  <c r="I144" i="41" s="1"/>
  <c r="H143" i="41"/>
  <c r="I143" i="41" s="1"/>
  <c r="H142" i="41"/>
  <c r="I142" i="41" s="1"/>
  <c r="G124" i="41"/>
  <c r="F124" i="41"/>
  <c r="F118" i="41"/>
  <c r="F109" i="41"/>
  <c r="E109" i="41"/>
  <c r="G108" i="41"/>
  <c r="H108" i="41" s="1"/>
  <c r="G107" i="41"/>
  <c r="H107" i="41" s="1"/>
  <c r="G106" i="41"/>
  <c r="H106" i="41" s="1"/>
  <c r="G105" i="41"/>
  <c r="H105" i="41" s="1"/>
  <c r="G104" i="41"/>
  <c r="H104" i="41" s="1"/>
  <c r="F98" i="41"/>
  <c r="E98" i="41"/>
  <c r="G97" i="41"/>
  <c r="H97" i="41" s="1"/>
  <c r="G96" i="41"/>
  <c r="H96" i="41" s="1"/>
  <c r="F90" i="41"/>
  <c r="E90" i="41"/>
  <c r="G89" i="41"/>
  <c r="H89" i="41" s="1"/>
  <c r="G88" i="41"/>
  <c r="H88" i="41" s="1"/>
  <c r="G79" i="41"/>
  <c r="H79" i="41" s="1"/>
  <c r="G73" i="41"/>
  <c r="H73" i="41" s="1"/>
  <c r="F66" i="41"/>
  <c r="E66" i="41"/>
  <c r="G65" i="41"/>
  <c r="H65" i="41" s="1"/>
  <c r="G64" i="41"/>
  <c r="H64" i="41" s="1"/>
  <c r="G63" i="41"/>
  <c r="H63" i="41" s="1"/>
  <c r="F53" i="41"/>
  <c r="E53" i="41"/>
  <c r="G52" i="41"/>
  <c r="H52" i="41" s="1"/>
  <c r="G51" i="41"/>
  <c r="H51" i="41" s="1"/>
  <c r="G50" i="41"/>
  <c r="H50" i="41" s="1"/>
  <c r="F44" i="41"/>
  <c r="E44" i="41"/>
  <c r="G43" i="41"/>
  <c r="H43" i="41" s="1"/>
  <c r="G42" i="41"/>
  <c r="H42" i="41" s="1"/>
  <c r="G41" i="41"/>
  <c r="H41" i="41" s="1"/>
  <c r="G33" i="41"/>
  <c r="G32" i="41"/>
  <c r="G31" i="41"/>
  <c r="H23" i="41"/>
  <c r="I23" i="41" s="1"/>
  <c r="H22" i="41"/>
  <c r="I22" i="41" s="1"/>
  <c r="H21" i="41"/>
  <c r="I21" i="41" s="1"/>
  <c r="H20" i="41"/>
  <c r="I20" i="41" s="1"/>
  <c r="H19" i="41"/>
  <c r="H18" i="41"/>
  <c r="I18" i="41" l="1"/>
  <c r="H24" i="41"/>
  <c r="H185" i="41"/>
  <c r="I185" i="41" s="1"/>
  <c r="H326" i="41"/>
  <c r="I326" i="41" s="1"/>
  <c r="F378" i="41"/>
  <c r="G378" i="41"/>
  <c r="G109" i="41"/>
  <c r="H109" i="41" s="1"/>
  <c r="H313" i="41"/>
  <c r="I313" i="41" s="1"/>
  <c r="H146" i="41"/>
  <c r="I146" i="41" s="1"/>
  <c r="H217" i="41"/>
  <c r="I217" i="41" s="1"/>
  <c r="F227" i="41"/>
  <c r="G209" i="41"/>
  <c r="G53" i="41"/>
  <c r="H53" i="41" s="1"/>
  <c r="F209" i="41"/>
  <c r="I24" i="41"/>
  <c r="G66" i="41"/>
  <c r="H66" i="41" s="1"/>
  <c r="G98" i="41"/>
  <c r="H98" i="41" s="1"/>
  <c r="H208" i="41"/>
  <c r="I208" i="41" s="1"/>
  <c r="H239" i="41"/>
  <c r="I239" i="41" s="1"/>
  <c r="H253" i="41"/>
  <c r="I253" i="41" s="1"/>
  <c r="H267" i="41"/>
  <c r="I267" i="41" s="1"/>
  <c r="H280" i="41"/>
  <c r="I280" i="41" s="1"/>
  <c r="H293" i="41"/>
  <c r="I293" i="41" s="1"/>
  <c r="G90" i="41"/>
  <c r="H90" i="41" s="1"/>
  <c r="H159" i="41"/>
  <c r="I159" i="41" s="1"/>
  <c r="H226" i="41"/>
  <c r="I226" i="41" s="1"/>
  <c r="H304" i="41"/>
  <c r="I304" i="41" s="1"/>
  <c r="G227" i="41"/>
  <c r="I19" i="41"/>
  <c r="G44" i="41"/>
  <c r="H44" i="41" s="1"/>
  <c r="H201" i="41"/>
  <c r="I201" i="41" s="1"/>
  <c r="F228" i="41" l="1"/>
  <c r="H227" i="41"/>
  <c r="I227" i="41" s="1"/>
  <c r="H209" i="41"/>
  <c r="I209" i="41" s="1"/>
  <c r="G228" i="41"/>
  <c r="H228" i="41" l="1"/>
  <c r="I228" i="41" s="1"/>
  <c r="M116" i="37" l="1"/>
  <c r="L116" i="37"/>
  <c r="K116" i="37"/>
  <c r="J116" i="37"/>
  <c r="H116" i="37"/>
  <c r="G116" i="37"/>
  <c r="F116" i="37"/>
  <c r="E116" i="37"/>
  <c r="I115" i="37"/>
  <c r="D115" i="37"/>
  <c r="I114" i="37"/>
  <c r="D114" i="37"/>
  <c r="I113" i="37"/>
  <c r="D113" i="37"/>
  <c r="I112" i="37"/>
  <c r="D112" i="37"/>
  <c r="I111" i="37"/>
  <c r="D111" i="37"/>
  <c r="I110" i="37"/>
  <c r="D110" i="37"/>
  <c r="I109" i="37"/>
  <c r="D109" i="37"/>
  <c r="I108" i="37"/>
  <c r="D108" i="37"/>
  <c r="I107" i="37"/>
  <c r="D107" i="37"/>
  <c r="I106" i="37"/>
  <c r="D106" i="37"/>
  <c r="M103" i="37"/>
  <c r="L103" i="37"/>
  <c r="K103" i="37"/>
  <c r="J103" i="37"/>
  <c r="J117" i="37" s="1"/>
  <c r="H103" i="37"/>
  <c r="G103" i="37"/>
  <c r="F103" i="37"/>
  <c r="E103" i="37"/>
  <c r="D103" i="37" s="1"/>
  <c r="D102" i="37"/>
  <c r="D101" i="37"/>
  <c r="D100" i="37"/>
  <c r="D99" i="37"/>
  <c r="D98" i="37"/>
  <c r="H94" i="37"/>
  <c r="G94" i="37"/>
  <c r="F94" i="37"/>
  <c r="E94" i="37"/>
  <c r="D93" i="37"/>
  <c r="D92" i="37"/>
  <c r="D91" i="37"/>
  <c r="D90" i="37"/>
  <c r="H89" i="37"/>
  <c r="G89" i="37"/>
  <c r="F89" i="37"/>
  <c r="E89" i="37"/>
  <c r="D88" i="37"/>
  <c r="D87" i="37"/>
  <c r="M77" i="37"/>
  <c r="L77" i="37"/>
  <c r="K77" i="37"/>
  <c r="J77" i="37"/>
  <c r="H77" i="37"/>
  <c r="G77" i="37"/>
  <c r="F77" i="37"/>
  <c r="E77" i="37"/>
  <c r="I76" i="37"/>
  <c r="D76" i="37"/>
  <c r="I75" i="37"/>
  <c r="D75" i="37"/>
  <c r="I74" i="37"/>
  <c r="D74" i="37"/>
  <c r="I73" i="37"/>
  <c r="D73" i="37"/>
  <c r="I72" i="37"/>
  <c r="D72" i="37"/>
  <c r="I71" i="37"/>
  <c r="D71" i="37"/>
  <c r="I70" i="37"/>
  <c r="D70" i="37"/>
  <c r="I69" i="37"/>
  <c r="D69" i="37"/>
  <c r="I68" i="37"/>
  <c r="D68" i="37"/>
  <c r="I67" i="37"/>
  <c r="D67" i="37"/>
  <c r="M64" i="37"/>
  <c r="L64" i="37"/>
  <c r="K64" i="37"/>
  <c r="J64" i="37"/>
  <c r="J78" i="37" s="1"/>
  <c r="H64" i="37"/>
  <c r="G64" i="37"/>
  <c r="F64" i="37"/>
  <c r="E64" i="37"/>
  <c r="D63" i="37"/>
  <c r="D62" i="37"/>
  <c r="D61" i="37"/>
  <c r="D60" i="37"/>
  <c r="D59" i="37"/>
  <c r="H55" i="37"/>
  <c r="G55" i="37"/>
  <c r="F55" i="37"/>
  <c r="E55" i="37"/>
  <c r="D54" i="37"/>
  <c r="D53" i="37"/>
  <c r="D52" i="37"/>
  <c r="D51" i="37"/>
  <c r="H50" i="37"/>
  <c r="G50" i="37"/>
  <c r="F50" i="37"/>
  <c r="F56" i="37" s="1"/>
  <c r="E50" i="37"/>
  <c r="D49" i="37"/>
  <c r="D48" i="37"/>
  <c r="M38" i="37"/>
  <c r="L38" i="37"/>
  <c r="K38" i="37"/>
  <c r="J38" i="37"/>
  <c r="H38" i="37"/>
  <c r="G38" i="37"/>
  <c r="F38" i="37"/>
  <c r="E38" i="37"/>
  <c r="I37" i="37"/>
  <c r="D37" i="37"/>
  <c r="I36" i="37"/>
  <c r="D36" i="37"/>
  <c r="I35" i="37"/>
  <c r="D35" i="37"/>
  <c r="I34" i="37"/>
  <c r="D34" i="37"/>
  <c r="I33" i="37"/>
  <c r="D33" i="37"/>
  <c r="I32" i="37"/>
  <c r="D32" i="37"/>
  <c r="I31" i="37"/>
  <c r="D31" i="37"/>
  <c r="I30" i="37"/>
  <c r="D30" i="37"/>
  <c r="I29" i="37"/>
  <c r="D29" i="37"/>
  <c r="I28" i="37"/>
  <c r="D28" i="37"/>
  <c r="M25" i="37"/>
  <c r="L25" i="37"/>
  <c r="K25" i="37"/>
  <c r="K39" i="37" s="1"/>
  <c r="J25" i="37"/>
  <c r="J39" i="37" s="1"/>
  <c r="H25" i="37"/>
  <c r="G25" i="37"/>
  <c r="F25" i="37"/>
  <c r="E25" i="37"/>
  <c r="D24" i="37"/>
  <c r="D23" i="37"/>
  <c r="D22" i="37"/>
  <c r="D21" i="37"/>
  <c r="D20" i="37"/>
  <c r="H16" i="37"/>
  <c r="G16" i="37"/>
  <c r="F16" i="37"/>
  <c r="E16" i="37"/>
  <c r="D15" i="37"/>
  <c r="D14" i="37"/>
  <c r="D13" i="37"/>
  <c r="D12" i="37"/>
  <c r="H11" i="37"/>
  <c r="G11" i="37"/>
  <c r="F11" i="37"/>
  <c r="E11" i="37"/>
  <c r="D10" i="37"/>
  <c r="D9" i="37"/>
  <c r="I351" i="21"/>
  <c r="H351" i="21"/>
  <c r="G351" i="21"/>
  <c r="H115" i="36"/>
  <c r="G115" i="36"/>
  <c r="F115" i="36"/>
  <c r="E115" i="36"/>
  <c r="H111" i="36"/>
  <c r="G111" i="36"/>
  <c r="F111" i="36"/>
  <c r="E111" i="36"/>
  <c r="H104" i="36"/>
  <c r="G104" i="36"/>
  <c r="F104" i="36"/>
  <c r="E104" i="36"/>
  <c r="H100" i="36"/>
  <c r="G100" i="36"/>
  <c r="F100" i="36"/>
  <c r="E100" i="36"/>
  <c r="H93" i="36"/>
  <c r="G93" i="36"/>
  <c r="F93" i="36"/>
  <c r="E93" i="36"/>
  <c r="H89" i="36"/>
  <c r="G89" i="36"/>
  <c r="F89" i="36"/>
  <c r="E89" i="36"/>
  <c r="H82" i="36"/>
  <c r="G82" i="36"/>
  <c r="F82" i="36"/>
  <c r="E82" i="36"/>
  <c r="H78" i="36"/>
  <c r="G78" i="36"/>
  <c r="F78" i="36"/>
  <c r="E78" i="36"/>
  <c r="E67" i="36"/>
  <c r="E75" i="36" s="1"/>
  <c r="F67" i="36"/>
  <c r="F75" i="36" s="1"/>
  <c r="G67" i="36"/>
  <c r="G75" i="36" s="1"/>
  <c r="H67" i="36"/>
  <c r="H75" i="36" s="1"/>
  <c r="H55" i="36"/>
  <c r="G55" i="36"/>
  <c r="F55" i="36"/>
  <c r="E55" i="36"/>
  <c r="H51" i="36"/>
  <c r="G51" i="36"/>
  <c r="F51" i="36"/>
  <c r="E51" i="36"/>
  <c r="H44" i="36"/>
  <c r="G44" i="36"/>
  <c r="F44" i="36"/>
  <c r="E44" i="36"/>
  <c r="H40" i="36"/>
  <c r="G40" i="36"/>
  <c r="F40" i="36"/>
  <c r="E40" i="36"/>
  <c r="H33" i="36"/>
  <c r="G33" i="36"/>
  <c r="F33" i="36"/>
  <c r="E33" i="36"/>
  <c r="H29" i="36"/>
  <c r="G29" i="36"/>
  <c r="F29" i="36"/>
  <c r="E29" i="36"/>
  <c r="H22" i="36"/>
  <c r="G22" i="36"/>
  <c r="F22" i="36"/>
  <c r="E22" i="36"/>
  <c r="H18" i="36"/>
  <c r="G18" i="36"/>
  <c r="F18" i="36"/>
  <c r="E18" i="36"/>
  <c r="H11" i="36"/>
  <c r="G11" i="36"/>
  <c r="F11" i="36"/>
  <c r="E11" i="36"/>
  <c r="H7" i="36"/>
  <c r="G7" i="36"/>
  <c r="F7" i="36"/>
  <c r="E7" i="36"/>
  <c r="E56" i="37" l="1"/>
  <c r="I38" i="37"/>
  <c r="D16" i="37"/>
  <c r="H26" i="36"/>
  <c r="H37" i="36"/>
  <c r="G95" i="37"/>
  <c r="G117" i="37" s="1"/>
  <c r="G56" i="37"/>
  <c r="D56" i="37" s="1"/>
  <c r="G17" i="37"/>
  <c r="G39" i="37" s="1"/>
  <c r="H56" i="37"/>
  <c r="H17" i="37"/>
  <c r="F15" i="36"/>
  <c r="G26" i="36"/>
  <c r="G37" i="36"/>
  <c r="F119" i="36"/>
  <c r="F97" i="36"/>
  <c r="E26" i="36"/>
  <c r="E37" i="36"/>
  <c r="F26" i="36"/>
  <c r="F37" i="36"/>
  <c r="E48" i="36"/>
  <c r="F48" i="36"/>
  <c r="G48" i="36"/>
  <c r="H48" i="36"/>
  <c r="E59" i="36"/>
  <c r="F59" i="36"/>
  <c r="G59" i="36"/>
  <c r="H59" i="36"/>
  <c r="H15" i="36"/>
  <c r="G15" i="36"/>
  <c r="E15" i="36"/>
  <c r="F78" i="37"/>
  <c r="F86" i="36"/>
  <c r="F108" i="36"/>
  <c r="K78" i="37"/>
  <c r="G86" i="36"/>
  <c r="G97" i="36"/>
  <c r="G108" i="36"/>
  <c r="G119" i="36"/>
  <c r="D25" i="37"/>
  <c r="G78" i="37"/>
  <c r="L78" i="37"/>
  <c r="D94" i="37"/>
  <c r="K117" i="37"/>
  <c r="H86" i="36"/>
  <c r="H97" i="36"/>
  <c r="H108" i="36"/>
  <c r="H119" i="36"/>
  <c r="D11" i="37"/>
  <c r="M78" i="37"/>
  <c r="D89" i="37"/>
  <c r="E95" i="37"/>
  <c r="E117" i="37" s="1"/>
  <c r="L117" i="37"/>
  <c r="M39" i="37"/>
  <c r="E86" i="36"/>
  <c r="E97" i="36"/>
  <c r="E108" i="36"/>
  <c r="E119" i="36"/>
  <c r="F17" i="37"/>
  <c r="F39" i="37" s="1"/>
  <c r="E17" i="37"/>
  <c r="E39" i="37" s="1"/>
  <c r="L39" i="37"/>
  <c r="D50" i="37"/>
  <c r="D55" i="37"/>
  <c r="D64" i="37"/>
  <c r="E78" i="37"/>
  <c r="F95" i="37"/>
  <c r="F117" i="37" s="1"/>
  <c r="D116" i="37"/>
  <c r="M117" i="37"/>
  <c r="I117" i="37" s="1"/>
  <c r="H95" i="37"/>
  <c r="H117" i="37" s="1"/>
  <c r="I116" i="37"/>
  <c r="H78" i="37"/>
  <c r="D77" i="37"/>
  <c r="I77" i="37"/>
  <c r="H39" i="37"/>
  <c r="D38" i="37"/>
  <c r="I39" i="37" l="1"/>
  <c r="I78" i="37"/>
  <c r="D17" i="37"/>
  <c r="H62" i="36"/>
  <c r="G62" i="36"/>
  <c r="F122" i="36"/>
  <c r="F62" i="36"/>
  <c r="E62" i="36"/>
  <c r="D117" i="37"/>
  <c r="D39" i="37"/>
  <c r="H122" i="36"/>
  <c r="D78" i="37"/>
  <c r="E122" i="36"/>
  <c r="G122" i="36"/>
  <c r="D95" i="37"/>
  <c r="H41" i="35" l="1"/>
  <c r="H42" i="35"/>
  <c r="H81" i="35"/>
  <c r="H80" i="35"/>
  <c r="H77" i="35"/>
  <c r="H76" i="35"/>
  <c r="H66" i="35"/>
  <c r="H65" i="35"/>
  <c r="H64" i="35"/>
  <c r="H58" i="35"/>
  <c r="H57" i="35"/>
  <c r="H54" i="35"/>
  <c r="H53" i="35"/>
  <c r="H50" i="35"/>
  <c r="H49" i="35"/>
  <c r="H46" i="35"/>
  <c r="H45" i="35"/>
  <c r="H34" i="35"/>
  <c r="H33" i="35"/>
  <c r="H30" i="35"/>
  <c r="H29" i="35"/>
  <c r="H26" i="35"/>
  <c r="H25" i="35"/>
  <c r="H22" i="35"/>
  <c r="H21" i="35"/>
  <c r="H16" i="35"/>
  <c r="H15" i="35"/>
  <c r="H14" i="35"/>
  <c r="H13" i="35"/>
  <c r="F313" i="21" l="1"/>
  <c r="E313" i="21"/>
  <c r="G312" i="21"/>
  <c r="H312" i="21" s="1"/>
  <c r="G311" i="21"/>
  <c r="H311" i="21" s="1"/>
  <c r="F304" i="21"/>
  <c r="E304" i="21"/>
  <c r="G303" i="21"/>
  <c r="H303" i="21" s="1"/>
  <c r="G302" i="21"/>
  <c r="H302" i="21" s="1"/>
  <c r="F207" i="20"/>
  <c r="G207" i="20"/>
  <c r="H207" i="20"/>
  <c r="I207" i="20"/>
  <c r="E207" i="20"/>
  <c r="F199" i="20"/>
  <c r="G199" i="20"/>
  <c r="H199" i="20"/>
  <c r="I199" i="20"/>
  <c r="E199" i="20"/>
  <c r="G313" i="21" l="1"/>
  <c r="H313" i="21" s="1"/>
  <c r="G304" i="21"/>
  <c r="H304" i="21" s="1"/>
  <c r="F377" i="21" l="1"/>
  <c r="E377" i="21"/>
  <c r="F372" i="21"/>
  <c r="E372" i="21"/>
  <c r="F365" i="21"/>
  <c r="E365" i="21"/>
  <c r="E326" i="21"/>
  <c r="E351" i="21"/>
  <c r="E378" i="21" l="1"/>
  <c r="F378" i="21"/>
  <c r="F108" i="20"/>
  <c r="G108" i="20"/>
  <c r="H108" i="20"/>
  <c r="I108" i="20"/>
  <c r="E108" i="20"/>
  <c r="H102" i="20" l="1"/>
  <c r="G102" i="20"/>
  <c r="F102" i="20"/>
  <c r="E102" i="20"/>
  <c r="E109" i="20" s="1"/>
  <c r="E152" i="34" l="1"/>
  <c r="F126" i="34"/>
  <c r="E126" i="34"/>
  <c r="E89" i="34"/>
  <c r="F63" i="34"/>
  <c r="E63" i="34"/>
  <c r="M63" i="34"/>
  <c r="E50" i="34"/>
  <c r="E91" i="34" s="1"/>
  <c r="L50" i="34"/>
  <c r="M50" i="34"/>
  <c r="M25" i="34"/>
  <c r="E15" i="34"/>
  <c r="E293" i="21"/>
  <c r="F280" i="21"/>
  <c r="E280" i="21"/>
  <c r="E267" i="21"/>
  <c r="E253" i="21"/>
  <c r="E239" i="21"/>
  <c r="E226" i="21"/>
  <c r="E217" i="21"/>
  <c r="E208" i="21"/>
  <c r="E201" i="21"/>
  <c r="G188" i="21"/>
  <c r="G184" i="21"/>
  <c r="G183" i="21"/>
  <c r="H183" i="21" s="1"/>
  <c r="E185" i="21"/>
  <c r="E159" i="21"/>
  <c r="E146" i="21"/>
  <c r="G123" i="21"/>
  <c r="F123" i="21"/>
  <c r="F117" i="21"/>
  <c r="E97" i="21"/>
  <c r="G73" i="21"/>
  <c r="H73" i="21" s="1"/>
  <c r="G79" i="21"/>
  <c r="H79" i="21" s="1"/>
  <c r="G63" i="21"/>
  <c r="E66" i="21"/>
  <c r="E53" i="21"/>
  <c r="G50" i="21"/>
  <c r="H50" i="21" s="1"/>
  <c r="E44" i="21"/>
  <c r="G41" i="21"/>
  <c r="H41" i="21" s="1"/>
  <c r="G31" i="21"/>
  <c r="G23" i="21"/>
  <c r="F312" i="20"/>
  <c r="E312" i="20"/>
  <c r="E296" i="20"/>
  <c r="E299" i="20" s="1"/>
  <c r="E281" i="20"/>
  <c r="E276" i="20"/>
  <c r="E264" i="20"/>
  <c r="E257" i="20"/>
  <c r="E248" i="20"/>
  <c r="E235" i="20"/>
  <c r="E226" i="20"/>
  <c r="E221" i="20"/>
  <c r="E227" i="20" s="1"/>
  <c r="I190" i="20"/>
  <c r="F161" i="20"/>
  <c r="I153" i="20"/>
  <c r="F145" i="20"/>
  <c r="G137" i="20"/>
  <c r="I115" i="20"/>
  <c r="H115" i="20"/>
  <c r="G115" i="20"/>
  <c r="F115" i="20"/>
  <c r="E115" i="20"/>
  <c r="I91" i="20"/>
  <c r="H91" i="20"/>
  <c r="G91" i="20"/>
  <c r="F91" i="20"/>
  <c r="E91" i="20"/>
  <c r="I81" i="20"/>
  <c r="H81" i="20"/>
  <c r="G81" i="20"/>
  <c r="F81" i="20"/>
  <c r="E81" i="20"/>
  <c r="E51" i="20"/>
  <c r="F51" i="20"/>
  <c r="G51" i="20"/>
  <c r="H51" i="20"/>
  <c r="I51" i="20"/>
  <c r="I39" i="20"/>
  <c r="H39" i="20"/>
  <c r="G39" i="20"/>
  <c r="F39" i="20"/>
  <c r="E39" i="20"/>
  <c r="E53" i="20" s="1"/>
  <c r="E62" i="20" s="1"/>
  <c r="G53" i="20" l="1"/>
  <c r="G62" i="20" s="1"/>
  <c r="I53" i="20"/>
  <c r="I62" i="20" s="1"/>
  <c r="E227" i="21"/>
  <c r="E209" i="21"/>
  <c r="E250" i="20"/>
  <c r="H92" i="20"/>
  <c r="F92" i="20"/>
  <c r="G92" i="20"/>
  <c r="F53" i="20"/>
  <c r="F62" i="20" s="1"/>
  <c r="E92" i="20"/>
  <c r="E110" i="20" s="1"/>
  <c r="I92" i="20"/>
  <c r="H53" i="20"/>
  <c r="H62" i="20" s="1"/>
  <c r="E113" i="34"/>
  <c r="E154" i="34" s="1"/>
  <c r="I63" i="34"/>
  <c r="F25" i="34"/>
  <c r="E25" i="34"/>
  <c r="F351" i="21"/>
  <c r="G322" i="21"/>
  <c r="E108" i="21"/>
  <c r="G18" i="21"/>
  <c r="G19" i="21"/>
  <c r="G20" i="21"/>
  <c r="G21" i="21"/>
  <c r="G22" i="21"/>
  <c r="G24" i="21" l="1"/>
  <c r="E228" i="21"/>
  <c r="L63" i="34"/>
  <c r="I25" i="34"/>
  <c r="G25" i="34"/>
  <c r="F15" i="34"/>
  <c r="F226" i="21"/>
  <c r="F281" i="20"/>
  <c r="G281" i="20"/>
  <c r="H281" i="20"/>
  <c r="I281" i="20"/>
  <c r="F276" i="20"/>
  <c r="G276" i="20"/>
  <c r="H276" i="20"/>
  <c r="I276" i="20"/>
  <c r="F264" i="20"/>
  <c r="G264" i="20"/>
  <c r="H264" i="20"/>
  <c r="I264" i="20"/>
  <c r="F257" i="20"/>
  <c r="G257" i="20"/>
  <c r="H257" i="20"/>
  <c r="I257" i="20"/>
  <c r="F248" i="20"/>
  <c r="G248" i="20"/>
  <c r="H248" i="20"/>
  <c r="I248" i="20"/>
  <c r="F235" i="20"/>
  <c r="G235" i="20"/>
  <c r="H235" i="20"/>
  <c r="I235" i="20"/>
  <c r="F226" i="20"/>
  <c r="G226" i="20"/>
  <c r="H226" i="20"/>
  <c r="I226" i="20"/>
  <c r="F221" i="20"/>
  <c r="G221" i="20"/>
  <c r="H221" i="20"/>
  <c r="I221" i="20"/>
  <c r="G161" i="20"/>
  <c r="H161" i="20"/>
  <c r="I161" i="20"/>
  <c r="G153" i="20"/>
  <c r="H153" i="20"/>
  <c r="H227" i="20" l="1"/>
  <c r="H250" i="20" s="1"/>
  <c r="G227" i="20"/>
  <c r="G250" i="20" s="1"/>
  <c r="I227" i="20"/>
  <c r="I250" i="20" s="1"/>
  <c r="F227" i="20"/>
  <c r="F250" i="20" s="1"/>
  <c r="G126" i="34"/>
  <c r="M152" i="34" l="1"/>
  <c r="L152" i="34"/>
  <c r="K152" i="34"/>
  <c r="J152" i="34"/>
  <c r="I152" i="34"/>
  <c r="H152" i="34"/>
  <c r="G152" i="34"/>
  <c r="F152" i="34"/>
  <c r="M126" i="34"/>
  <c r="L126" i="34"/>
  <c r="K126" i="34"/>
  <c r="J126" i="34"/>
  <c r="I113" i="34"/>
  <c r="H113" i="34"/>
  <c r="M113" i="34"/>
  <c r="L113" i="34"/>
  <c r="K113" i="34"/>
  <c r="J113" i="34"/>
  <c r="G113" i="34"/>
  <c r="F113" i="34"/>
  <c r="M89" i="34"/>
  <c r="L89" i="34"/>
  <c r="K89" i="34"/>
  <c r="J89" i="34"/>
  <c r="I89" i="34"/>
  <c r="H89" i="34"/>
  <c r="G89" i="34"/>
  <c r="F89" i="34"/>
  <c r="K63" i="34"/>
  <c r="J63" i="34"/>
  <c r="H63" i="34"/>
  <c r="G63" i="34"/>
  <c r="K50" i="34"/>
  <c r="J50" i="34"/>
  <c r="I50" i="34"/>
  <c r="H50" i="34"/>
  <c r="G50" i="34"/>
  <c r="F50" i="34"/>
  <c r="L25" i="34"/>
  <c r="K25" i="34"/>
  <c r="J25" i="34"/>
  <c r="H25" i="34"/>
  <c r="G13" i="34"/>
  <c r="H13" i="34" s="1"/>
  <c r="G14" i="34"/>
  <c r="H14" i="34" s="1"/>
  <c r="G12" i="34"/>
  <c r="H12" i="34" s="1"/>
  <c r="G323" i="21"/>
  <c r="H323" i="21" s="1"/>
  <c r="G324" i="21"/>
  <c r="H324" i="21" s="1"/>
  <c r="G325" i="21"/>
  <c r="H325" i="21" s="1"/>
  <c r="H322" i="21"/>
  <c r="F326" i="21"/>
  <c r="G290" i="21"/>
  <c r="H290" i="21" s="1"/>
  <c r="G291" i="21"/>
  <c r="H291" i="21" s="1"/>
  <c r="G292" i="21"/>
  <c r="H292" i="21" s="1"/>
  <c r="G289" i="21"/>
  <c r="H289" i="21" s="1"/>
  <c r="F293" i="21"/>
  <c r="G277" i="21"/>
  <c r="H277" i="21" s="1"/>
  <c r="G278" i="21"/>
  <c r="H278" i="21" s="1"/>
  <c r="G279" i="21"/>
  <c r="H279" i="21" s="1"/>
  <c r="G276" i="21"/>
  <c r="H276" i="21" s="1"/>
  <c r="G264" i="21"/>
  <c r="H264" i="21" s="1"/>
  <c r="G265" i="21"/>
  <c r="H265" i="21" s="1"/>
  <c r="G266" i="21"/>
  <c r="H266" i="21" s="1"/>
  <c r="G263" i="21"/>
  <c r="H263" i="21" s="1"/>
  <c r="F267" i="21"/>
  <c r="G250" i="21"/>
  <c r="H250" i="21" s="1"/>
  <c r="G251" i="21"/>
  <c r="H251" i="21" s="1"/>
  <c r="G252" i="21"/>
  <c r="H252" i="21" s="1"/>
  <c r="G249" i="21"/>
  <c r="H249" i="21" s="1"/>
  <c r="F253" i="21"/>
  <c r="G238" i="21"/>
  <c r="H238" i="21" s="1"/>
  <c r="G237" i="21"/>
  <c r="H237" i="21" s="1"/>
  <c r="F239" i="21"/>
  <c r="G220" i="21"/>
  <c r="H220" i="21" s="1"/>
  <c r="G221" i="21"/>
  <c r="H221" i="21" s="1"/>
  <c r="G222" i="21"/>
  <c r="H222" i="21" s="1"/>
  <c r="G223" i="21"/>
  <c r="H223" i="21" s="1"/>
  <c r="G224" i="21"/>
  <c r="H224" i="21" s="1"/>
  <c r="G225" i="21"/>
  <c r="H225" i="21" s="1"/>
  <c r="G219" i="21"/>
  <c r="H219" i="21" s="1"/>
  <c r="G214" i="21"/>
  <c r="H214" i="21" s="1"/>
  <c r="G215" i="21"/>
  <c r="H215" i="21" s="1"/>
  <c r="G216" i="21"/>
  <c r="H216" i="21" s="1"/>
  <c r="G213" i="21"/>
  <c r="H213" i="21" s="1"/>
  <c r="F217" i="21"/>
  <c r="F227" i="21" s="1"/>
  <c r="G204" i="21"/>
  <c r="H204" i="21" s="1"/>
  <c r="G205" i="21"/>
  <c r="H205" i="21" s="1"/>
  <c r="G206" i="21"/>
  <c r="H206" i="21" s="1"/>
  <c r="G207" i="21"/>
  <c r="H207" i="21" s="1"/>
  <c r="G203" i="21"/>
  <c r="H203" i="21" s="1"/>
  <c r="F208" i="21"/>
  <c r="F201" i="21"/>
  <c r="G189" i="21"/>
  <c r="H189" i="21" s="1"/>
  <c r="G190" i="21"/>
  <c r="H190" i="21" s="1"/>
  <c r="G191" i="21"/>
  <c r="H191" i="21" s="1"/>
  <c r="G192" i="21"/>
  <c r="H192" i="21" s="1"/>
  <c r="G193" i="21"/>
  <c r="H193" i="21" s="1"/>
  <c r="G194" i="21"/>
  <c r="H194" i="21" s="1"/>
  <c r="G195" i="21"/>
  <c r="H195" i="21" s="1"/>
  <c r="G196" i="21"/>
  <c r="H196" i="21" s="1"/>
  <c r="G197" i="21"/>
  <c r="H197" i="21" s="1"/>
  <c r="G198" i="21"/>
  <c r="H198" i="21" s="1"/>
  <c r="G199" i="21"/>
  <c r="H199" i="21" s="1"/>
  <c r="G200" i="21"/>
  <c r="H200" i="21" s="1"/>
  <c r="H184" i="21"/>
  <c r="F185" i="21"/>
  <c r="F159" i="21"/>
  <c r="G143" i="21"/>
  <c r="H143" i="21" s="1"/>
  <c r="G144" i="21"/>
  <c r="H144" i="21" s="1"/>
  <c r="G145" i="21"/>
  <c r="H145" i="21" s="1"/>
  <c r="G142" i="21"/>
  <c r="H142" i="21" s="1"/>
  <c r="F146" i="21"/>
  <c r="G104" i="21"/>
  <c r="H104" i="21" s="1"/>
  <c r="G105" i="21"/>
  <c r="H105" i="21" s="1"/>
  <c r="G106" i="21"/>
  <c r="H106" i="21" s="1"/>
  <c r="G107" i="21"/>
  <c r="H107" i="21" s="1"/>
  <c r="G103" i="21"/>
  <c r="H103" i="21" s="1"/>
  <c r="F108" i="21"/>
  <c r="G108" i="21" s="1"/>
  <c r="G96" i="21"/>
  <c r="H96" i="21" s="1"/>
  <c r="G95" i="21"/>
  <c r="H95" i="21" s="1"/>
  <c r="F97" i="21"/>
  <c r="G88" i="21"/>
  <c r="H88" i="21" s="1"/>
  <c r="G87" i="21"/>
  <c r="H87" i="21" s="1"/>
  <c r="F89" i="21"/>
  <c r="E89" i="21"/>
  <c r="G64" i="21"/>
  <c r="H64" i="21" s="1"/>
  <c r="G65" i="21"/>
  <c r="H65" i="21" s="1"/>
  <c r="H63" i="21"/>
  <c r="F66" i="21"/>
  <c r="G91" i="34" l="1"/>
  <c r="K91" i="34"/>
  <c r="M154" i="34"/>
  <c r="K154" i="34"/>
  <c r="I91" i="34"/>
  <c r="M91" i="34"/>
  <c r="L154" i="34"/>
  <c r="I154" i="34"/>
  <c r="G15" i="34"/>
  <c r="H15" i="34" s="1"/>
  <c r="H91" i="34"/>
  <c r="L91" i="34"/>
  <c r="F91" i="34"/>
  <c r="J91" i="34"/>
  <c r="F154" i="34"/>
  <c r="J154" i="34"/>
  <c r="G154" i="34"/>
  <c r="H154" i="34"/>
  <c r="G89" i="21"/>
  <c r="H89" i="21" s="1"/>
  <c r="G97" i="21"/>
  <c r="H97" i="21" s="1"/>
  <c r="H108" i="21"/>
  <c r="G146" i="21"/>
  <c r="H146" i="21" s="1"/>
  <c r="G253" i="21"/>
  <c r="H253" i="21" s="1"/>
  <c r="G326" i="21"/>
  <c r="H326" i="21" s="1"/>
  <c r="G226" i="21"/>
  <c r="H226" i="21" s="1"/>
  <c r="G66" i="21"/>
  <c r="H66" i="21" s="1"/>
  <c r="G280" i="21"/>
  <c r="H280" i="21" s="1"/>
  <c r="G185" i="21"/>
  <c r="H185" i="21" s="1"/>
  <c r="G201" i="21"/>
  <c r="H201" i="21" s="1"/>
  <c r="F209" i="21"/>
  <c r="G217" i="21"/>
  <c r="H217" i="21" s="1"/>
  <c r="G267" i="21"/>
  <c r="H267" i="21" s="1"/>
  <c r="G293" i="21"/>
  <c r="H293" i="21" s="1"/>
  <c r="H188" i="21"/>
  <c r="G239" i="21"/>
  <c r="H239" i="21" s="1"/>
  <c r="G208" i="21"/>
  <c r="H208" i="21" s="1"/>
  <c r="G51" i="21"/>
  <c r="H51" i="21" s="1"/>
  <c r="G52" i="21"/>
  <c r="H52" i="21" s="1"/>
  <c r="F53" i="21"/>
  <c r="G42" i="21"/>
  <c r="H42" i="21" s="1"/>
  <c r="G43" i="21"/>
  <c r="H43" i="21" s="1"/>
  <c r="F44" i="21"/>
  <c r="G32" i="21"/>
  <c r="G33" i="21"/>
  <c r="H18" i="21"/>
  <c r="H19" i="21"/>
  <c r="H20" i="21"/>
  <c r="H21" i="21"/>
  <c r="H22" i="21"/>
  <c r="H23" i="21"/>
  <c r="E190" i="20"/>
  <c r="F153" i="20"/>
  <c r="E208" i="20" l="1"/>
  <c r="E210" i="20" s="1"/>
  <c r="G227" i="21"/>
  <c r="H227" i="21" s="1"/>
  <c r="G53" i="21"/>
  <c r="H53" i="21" s="1"/>
  <c r="G209" i="21"/>
  <c r="H209" i="21" s="1"/>
  <c r="F228" i="21"/>
  <c r="G228" i="21" s="1"/>
  <c r="G44" i="21"/>
  <c r="H44" i="21" s="1"/>
  <c r="G156" i="21"/>
  <c r="H156" i="21" s="1"/>
  <c r="G157" i="21"/>
  <c r="H157" i="21" s="1"/>
  <c r="G158" i="21"/>
  <c r="H158" i="21" s="1"/>
  <c r="G155" i="21"/>
  <c r="G117" i="21"/>
  <c r="H24" i="21"/>
  <c r="H228" i="21" l="1"/>
  <c r="H155" i="21"/>
  <c r="G159" i="21"/>
  <c r="H159" i="21" s="1"/>
  <c r="G312" i="20"/>
  <c r="H312" i="20"/>
  <c r="I312" i="20"/>
  <c r="G296" i="20"/>
  <c r="H296" i="20"/>
  <c r="I296" i="20"/>
  <c r="F296" i="20"/>
  <c r="J264" i="20"/>
  <c r="F109" i="20" l="1"/>
  <c r="G145" i="20"/>
  <c r="H145" i="20"/>
  <c r="I145" i="20"/>
  <c r="H137" i="20"/>
  <c r="I137" i="20"/>
  <c r="F190" i="20"/>
  <c r="G190" i="20"/>
  <c r="H190" i="20"/>
  <c r="F110" i="20" l="1"/>
  <c r="G109" i="20"/>
  <c r="G110" i="20" s="1"/>
  <c r="H109" i="20"/>
  <c r="H110" i="20" s="1"/>
  <c r="I109" i="20"/>
  <c r="I110" i="20" s="1"/>
  <c r="G208" i="20"/>
  <c r="G210" i="20" s="1"/>
  <c r="H208" i="20"/>
  <c r="H210" i="20" s="1"/>
  <c r="I208" i="20"/>
  <c r="I210" i="20" s="1"/>
  <c r="F208" i="20"/>
  <c r="F210" i="20" s="1"/>
</calcChain>
</file>

<file path=xl/sharedStrings.xml><?xml version="1.0" encoding="utf-8"?>
<sst xmlns="http://schemas.openxmlformats.org/spreadsheetml/2006/main" count="3549" uniqueCount="907">
  <si>
    <t> </t>
  </si>
  <si>
    <t xml:space="preserve">Acknowledgements </t>
  </si>
  <si>
    <t xml:space="preserve">Author </t>
  </si>
  <si>
    <t>Contents</t>
  </si>
  <si>
    <t>Page</t>
  </si>
  <si>
    <t>Mayors and CEO's Introduction</t>
  </si>
  <si>
    <t>xx</t>
  </si>
  <si>
    <t>Budget Reports</t>
  </si>
  <si>
    <t>1.   Link to the Council Plan</t>
  </si>
  <si>
    <t>2.   Services and service performance indicators</t>
  </si>
  <si>
    <t>3.   Financial statements</t>
  </si>
  <si>
    <t>4.   Notes to the financial statements</t>
  </si>
  <si>
    <t>Disclaimer</t>
  </si>
  <si>
    <t>The information contained in this document is for general guidance only. It is not professional advice and should not be used, relied upon or treated as a substitute for specific professional advice. Given the changing nature of laws, rules and regulations, and the inherent hazards of electronic communication, there may be delays, omissions or inaccuracies in information contained in this document.</t>
  </si>
  <si>
    <r>
      <t xml:space="preserve">The model budget, including financial statements, has been prepared in accordance with the requirements of the </t>
    </r>
    <r>
      <rPr>
        <i/>
        <sz val="10"/>
        <rFont val="Arial"/>
        <family val="2"/>
      </rPr>
      <t>Local Government Act 2020</t>
    </r>
    <r>
      <rPr>
        <sz val="10"/>
        <rFont val="Arial"/>
        <family val="2"/>
      </rPr>
      <t xml:space="preserve"> and the </t>
    </r>
    <r>
      <rPr>
        <i/>
        <sz val="10"/>
        <rFont val="Arial"/>
        <family val="2"/>
      </rPr>
      <t>Local Government (Planning and Reporting) Regulations 2020</t>
    </r>
    <r>
      <rPr>
        <sz val="10"/>
        <rFont val="Arial"/>
        <family val="2"/>
      </rPr>
      <t xml:space="preserve">. While every effort has been made to ensure that the information contained in this document has been accurate and complies with relevant Victorian legislation, each Council remains responsible to ensure that the budget they prepare is compliant with all statutory requirements. </t>
    </r>
  </si>
  <si>
    <t>Mayor and CEO’s Introduction</t>
  </si>
  <si>
    <t>G1</t>
  </si>
  <si>
    <t>Provide a summary and overview of the budget, linking key initiatives to the strategic objectives of the Council. Refer to guidance document for an example disclosure.</t>
  </si>
  <si>
    <t>Chief Financial Officer / Executive Summary (optional)</t>
  </si>
  <si>
    <t>Provide a summary and overview of the budget. Refer to guidance document for an example disclosure (Appendix 1)</t>
  </si>
  <si>
    <t>Budget Influences (optional)</t>
  </si>
  <si>
    <t>Provide a summary of the key budget influences considered when developing the budget. Refer to guidance document for an example disclosure (Appendix 2)</t>
  </si>
  <si>
    <t>Economic Assumptions (optional)</t>
  </si>
  <si>
    <t>Measure</t>
  </si>
  <si>
    <t>Notes</t>
  </si>
  <si>
    <t>Actual</t>
  </si>
  <si>
    <t>Forecast</t>
  </si>
  <si>
    <t xml:space="preserve">Budget </t>
  </si>
  <si>
    <t>Projections</t>
  </si>
  <si>
    <t>Trend</t>
  </si>
  <si>
    <t>2020/21</t>
  </si>
  <si>
    <t>2021/22</t>
  </si>
  <si>
    <t>2022/23</t>
  </si>
  <si>
    <t>2023/24</t>
  </si>
  <si>
    <t>2024/25</t>
  </si>
  <si>
    <t>+/o/-</t>
  </si>
  <si>
    <t>Rate Cap Increase</t>
  </si>
  <si>
    <t>%</t>
  </si>
  <si>
    <t>Population Growth</t>
  </si>
  <si>
    <t>Investment Interest Rate</t>
  </si>
  <si>
    <t>Borrowing Interest Rate</t>
  </si>
  <si>
    <t>CPI</t>
  </si>
  <si>
    <t>User Fees</t>
  </si>
  <si>
    <t>Grants - Recurrent</t>
  </si>
  <si>
    <t>Grants - Non-Recurrent</t>
  </si>
  <si>
    <t>Contributions</t>
  </si>
  <si>
    <t>Proceeds from sale of assets</t>
  </si>
  <si>
    <t>$</t>
  </si>
  <si>
    <t>Finance Costs</t>
  </si>
  <si>
    <t>Other Revenue</t>
  </si>
  <si>
    <t>Employee Costs</t>
  </si>
  <si>
    <t>Contactors, consultants and materials</t>
  </si>
  <si>
    <t>Utilities</t>
  </si>
  <si>
    <t>Bad and doubtful debts</t>
  </si>
  <si>
    <t>Depreciation</t>
  </si>
  <si>
    <t>Other expenses</t>
  </si>
  <si>
    <t>Notes to Assumptions</t>
  </si>
  <si>
    <t>1.      Rate Cap</t>
  </si>
  <si>
    <t>&lt;add commentaries as appropriate&gt; recommended to make references to Revenue and Rating Plan</t>
  </si>
  <si>
    <t>2.      Population Growth</t>
  </si>
  <si>
    <t>&lt;add commentaries as appropriate&gt;</t>
  </si>
  <si>
    <t>3.      Investment Interest Rate</t>
  </si>
  <si>
    <t>4.      Borrowing Interest Rate</t>
  </si>
  <si>
    <t>5.      CPI</t>
  </si>
  <si>
    <t>6.      User Fees</t>
  </si>
  <si>
    <t>7.      Grants - Recurrent</t>
  </si>
  <si>
    <t xml:space="preserve">&lt;add commentaries as appropriate&gt; recommended to make references to Workforce Plan </t>
  </si>
  <si>
    <t>G2</t>
  </si>
  <si>
    <t>G3</t>
  </si>
  <si>
    <t>Source: Mark Davies (Financial Professional Solutions)</t>
  </si>
  <si>
    <t>1.1.2  Key planning considerations</t>
  </si>
  <si>
    <t>Service level planning</t>
  </si>
  <si>
    <t xml:space="preserve">Although councils have a legal obligation to provide some services— such as animal management, local roads, food safety and statutory planning—most  council services are not legally mandated, including some services closely  associated with councils, such as libraries, building permits and sporting facilities.  Further, over time, the needs and expectations of communities can change. Therefore councils need to have robust  processes for service planning and review to ensure all services continue to provide value for money and are in line with community expectations. In doing so, councils should engage with communities to determine how to prioritise resources and balance service provision against other responsibilities such as asset maintenance and capital works.  
Community consultation needs to be in line with a councils adopted Community Engagement Policy and Public Transparency Policy.
 </t>
  </si>
  <si>
    <t>G4</t>
  </si>
  <si>
    <t>1.2 Our purpose</t>
  </si>
  <si>
    <t>Our Vision</t>
  </si>
  <si>
    <t>Insert vision statement</t>
  </si>
  <si>
    <t>Our mission</t>
  </si>
  <si>
    <t>Insert mission statement</t>
  </si>
  <si>
    <t>Our values</t>
  </si>
  <si>
    <t>Insert organisational values</t>
  </si>
  <si>
    <t xml:space="preserve">G5 </t>
  </si>
  <si>
    <t>1.3  Strategic objectives</t>
  </si>
  <si>
    <t>Insert introduction to Council's strategic objectives</t>
  </si>
  <si>
    <t>Strategic Objective</t>
  </si>
  <si>
    <t>Description</t>
  </si>
  <si>
    <t>1 Strategic Objective</t>
  </si>
  <si>
    <t>2 Strategic Objective</t>
  </si>
  <si>
    <t>G6</t>
  </si>
  <si>
    <t>2. Services and service performance indicators</t>
  </si>
  <si>
    <t>Source: Department of Jobs, Precincts and Regions</t>
  </si>
  <si>
    <t>2.1  Strategic Objective 1</t>
  </si>
  <si>
    <t>Insert introduction on how council will be able to achieve &lt;strategic objective 1&gt;</t>
  </si>
  <si>
    <t>Services</t>
  </si>
  <si>
    <t>Service area</t>
  </si>
  <si>
    <t>Description of services provided</t>
  </si>
  <si>
    <t>Budget</t>
  </si>
  <si>
    <t>$'000</t>
  </si>
  <si>
    <t>Describe the services to be provided (Add quantum of services delivered i.e. measures of activity e.g. number of school crossings)</t>
  </si>
  <si>
    <t>Exp</t>
  </si>
  <si>
    <t>Major Initiatives</t>
  </si>
  <si>
    <t>1)         List Council initiatives to achieve the Strategic Objective</t>
  </si>
  <si>
    <t>2)         List Council initiatives to achieve the Strategic Objective</t>
  </si>
  <si>
    <t>Other Initiatives</t>
  </si>
  <si>
    <t>3)         List Council initiatives to achieve the Strategic Objective</t>
  </si>
  <si>
    <t>4)         List Council initiatives to achieve the Strategic Objective</t>
  </si>
  <si>
    <t>G7</t>
  </si>
  <si>
    <t>Service Performance Outcome Indicators</t>
  </si>
  <si>
    <t>Service</t>
  </si>
  <si>
    <t>Indicator</t>
  </si>
  <si>
    <t>Governance*</t>
  </si>
  <si>
    <t>* refer to table at end of section 2.2 for information on the calculation of Service Performance Outcome Indicators</t>
  </si>
  <si>
    <t>2.2  Strategic Objective 2</t>
  </si>
  <si>
    <t>Insert introduction on how council will be able to achieve &lt;strategic objective 2&gt;</t>
  </si>
  <si>
    <t>Statutory Planning*</t>
  </si>
  <si>
    <t>Performance Measure</t>
  </si>
  <si>
    <t>Computation</t>
  </si>
  <si>
    <t>Governance</t>
  </si>
  <si>
    <t>Statutory planning</t>
  </si>
  <si>
    <t>Roads</t>
  </si>
  <si>
    <t>Libraries</t>
  </si>
  <si>
    <t>Participation</t>
  </si>
  <si>
    <t>Waste diversion</t>
  </si>
  <si>
    <t>[Weight of recyclables and green organics collected from kerbside bins / Weight of garbage, recyclables and green organics collected from kerbside bins] x100</t>
  </si>
  <si>
    <t>Aquatic Facilities</t>
  </si>
  <si>
    <t>Utilisation</t>
  </si>
  <si>
    <t>Utilisation of aquatic facilities.  (Number of visits to aquatic facilities per head of population)</t>
  </si>
  <si>
    <t>Number of visits to aquatic facilities / Population</t>
  </si>
  <si>
    <t>Animal Management</t>
  </si>
  <si>
    <t>Health and safety</t>
  </si>
  <si>
    <t>Animal management prosecutions.  (Percentage of animal management prosecutions which are successful)</t>
  </si>
  <si>
    <t>Number of successful animal management prosecutions / Total number of animal management prosecutions</t>
  </si>
  <si>
    <t>Food safety</t>
  </si>
  <si>
    <t>Critical and major non-compliance outcome notifications.  (Percentage of critical and major non-compliance outcome notifications that are followed up by Council)</t>
  </si>
  <si>
    <t>[Number of critical non-compliance outcome notifications and major non-compliance outcome notifications about a food premises followed up / Number of critical non-compliance outcome notifications and major non-compliance outcome notifications about food premises] x100</t>
  </si>
  <si>
    <t>Maternal and Child Health</t>
  </si>
  <si>
    <t>Participation in the MCH service.  (Percentage of children enrolled who participate in the MCH service)</t>
  </si>
  <si>
    <t>[Number of children who attend the MCH service at least once (in the financial year) / Number of children enrolled in the MCH service] x100</t>
  </si>
  <si>
    <t>(Percentage of children enrolled who participate in the MCH service)</t>
  </si>
  <si>
    <t>Participation in the MCH service by Aboriginal children.  (Percentage of Aboriginal children enrolled who participate in the MCH service)</t>
  </si>
  <si>
    <t>[Number of Aboriginal children who attend the MCH service at least once (in thefinancial year) / Number of Aboriginal children enrolled in the MCH service] x100</t>
  </si>
  <si>
    <t>G8</t>
  </si>
  <si>
    <t>2.3  Reconciliation with budgeted operating result</t>
  </si>
  <si>
    <t>Expenditure</t>
  </si>
  <si>
    <t>$’000</t>
  </si>
  <si>
    <t>Strategic Objective 1</t>
  </si>
  <si>
    <t>Strategic Objective 2</t>
  </si>
  <si>
    <t>Strategic Objective 3</t>
  </si>
  <si>
    <t>Total</t>
  </si>
  <si>
    <t>Expenses added in:</t>
  </si>
  <si>
    <t>Finance costs</t>
  </si>
  <si>
    <t>Others</t>
  </si>
  <si>
    <t>Funding sources added in:</t>
  </si>
  <si>
    <t>Rates and charges revenue</t>
  </si>
  <si>
    <t>Waste charge revenue</t>
  </si>
  <si>
    <t>Total funding sources</t>
  </si>
  <si>
    <t>3. Financial Statements</t>
  </si>
  <si>
    <r>
      <t xml:space="preserve">This section includes the following financial statements prepared in accordance with the </t>
    </r>
    <r>
      <rPr>
        <i/>
        <sz val="8"/>
        <rFont val="Arial"/>
        <family val="2"/>
      </rPr>
      <t>Local Government Act 2020</t>
    </r>
    <r>
      <rPr>
        <sz val="8"/>
        <rFont val="Arial"/>
        <family val="2"/>
      </rPr>
      <t xml:space="preserve"> and the </t>
    </r>
    <r>
      <rPr>
        <i/>
        <sz val="8"/>
        <rFont val="Arial"/>
        <family val="2"/>
      </rPr>
      <t>Local Government (Planning and Reporting) Regulations 2020</t>
    </r>
    <r>
      <rPr>
        <sz val="8"/>
        <rFont val="Arial"/>
        <family val="2"/>
      </rPr>
      <t>.</t>
    </r>
  </si>
  <si>
    <t>Comprehensive Income Statement</t>
  </si>
  <si>
    <t xml:space="preserve"> </t>
  </si>
  <si>
    <t>Balance Sheet</t>
  </si>
  <si>
    <t>Statement of Changes in Equity</t>
  </si>
  <si>
    <t>Statement of Cash Flows</t>
  </si>
  <si>
    <t>Statement of Capital Works</t>
  </si>
  <si>
    <t>Statement of Human Resources</t>
  </si>
  <si>
    <t>G9</t>
  </si>
  <si>
    <t>NOTES</t>
  </si>
  <si>
    <t>Rates and charges</t>
  </si>
  <si>
    <t>4.1.1</t>
  </si>
  <si>
    <t>Statutory fees and fines</t>
  </si>
  <si>
    <t>4.1.2</t>
  </si>
  <si>
    <t>User fees</t>
  </si>
  <si>
    <t>4.1.3</t>
  </si>
  <si>
    <t>4.1.4</t>
  </si>
  <si>
    <t>Contributions - monetary</t>
  </si>
  <si>
    <t>4.1.5</t>
  </si>
  <si>
    <t>Contributions - non-monetary</t>
  </si>
  <si>
    <t>Net gain/(loss) on disposal of property, infrastructure, plant and equipment</t>
  </si>
  <si>
    <t>Fair value adjustments for investment property</t>
  </si>
  <si>
    <t xml:space="preserve">Share of net profits/(losses) of associates and joint ventures </t>
  </si>
  <si>
    <t>Other income</t>
  </si>
  <si>
    <t>4.1.6</t>
  </si>
  <si>
    <t>Expenses</t>
  </si>
  <si>
    <t>Employee costs</t>
  </si>
  <si>
    <t>4.1.7</t>
  </si>
  <si>
    <t>Materials and services</t>
  </si>
  <si>
    <t>4.1.8</t>
  </si>
  <si>
    <t>4.1.9</t>
  </si>
  <si>
    <t>Amortisation - intangible assets</t>
  </si>
  <si>
    <t>4.1.10</t>
  </si>
  <si>
    <t>Amortisation - right of use assets</t>
  </si>
  <si>
    <t>4.1.11</t>
  </si>
  <si>
    <t>Borrowing costs</t>
  </si>
  <si>
    <t>4.1.12</t>
  </si>
  <si>
    <t>Total expenses</t>
  </si>
  <si>
    <t>Surplus/(deficit) for the year</t>
  </si>
  <si>
    <t>Other comprehensive income</t>
  </si>
  <si>
    <t>Items that will not be reclassified to surplus or deficit in future periods</t>
  </si>
  <si>
    <t>Net asset revaluation increment /(decrement)</t>
  </si>
  <si>
    <t xml:space="preserve">Share of other comprehensive income of associates and joint ventures </t>
  </si>
  <si>
    <r>
      <t xml:space="preserve">Items that may be reclassified to surplus or deficit in future periods
</t>
    </r>
    <r>
      <rPr>
        <sz val="8"/>
        <rFont val="Arial"/>
        <family val="2"/>
      </rPr>
      <t>(detail as appropriate)</t>
    </r>
  </si>
  <si>
    <t>Total comprehensive result</t>
  </si>
  <si>
    <t>Assets</t>
  </si>
  <si>
    <t>Current assets</t>
  </si>
  <si>
    <t>Cash and cash equivalents</t>
  </si>
  <si>
    <t>Trade and other receivables</t>
  </si>
  <si>
    <t>Other financial assets</t>
  </si>
  <si>
    <t>Inventories</t>
  </si>
  <si>
    <t>Non-current assets classified as held for sale</t>
  </si>
  <si>
    <t>Other assets</t>
  </si>
  <si>
    <t>Total current assets</t>
  </si>
  <si>
    <t>4.2.1</t>
  </si>
  <si>
    <t>Non-current assets</t>
  </si>
  <si>
    <t>Investments in associates, joint arrangement and subsidiaries</t>
  </si>
  <si>
    <t>Property, infrastructure, plant &amp; equipment</t>
  </si>
  <si>
    <t>Right-of-use assets</t>
  </si>
  <si>
    <t>4.2.4</t>
  </si>
  <si>
    <t>Investment property</t>
  </si>
  <si>
    <t>Intangible assets</t>
  </si>
  <si>
    <t>Total non-current assets</t>
  </si>
  <si>
    <t>Total assets</t>
  </si>
  <si>
    <t>Liabilities</t>
  </si>
  <si>
    <t>Current liabilities</t>
  </si>
  <si>
    <t>Trade and other payables</t>
  </si>
  <si>
    <t>Trust funds and deposits</t>
  </si>
  <si>
    <t>Provisions</t>
  </si>
  <si>
    <t>Interest-bearing liabilities</t>
  </si>
  <si>
    <t>4.2.3</t>
  </si>
  <si>
    <t>Lease liabilities</t>
  </si>
  <si>
    <t>Total current liabilities</t>
  </si>
  <si>
    <t>4.2.2</t>
  </si>
  <si>
    <t>Non-current liabilities</t>
  </si>
  <si>
    <t>Total non-current liabilities</t>
  </si>
  <si>
    <t>Total liabilities</t>
  </si>
  <si>
    <t>Net assets</t>
  </si>
  <si>
    <t>Equity</t>
  </si>
  <si>
    <t>Accumulated surplus</t>
  </si>
  <si>
    <t>Reserves</t>
  </si>
  <si>
    <t>Total equity</t>
  </si>
  <si>
    <t>Accumulated Surplus</t>
  </si>
  <si>
    <t>Revaluation Reserve</t>
  </si>
  <si>
    <t>Other Reserves</t>
  </si>
  <si>
    <t>Balance at beginning of the financial year</t>
  </si>
  <si>
    <t>Impact of adoption of new accounting standards</t>
  </si>
  <si>
    <t>Adjusted opening balance</t>
  </si>
  <si>
    <t>Net asset revaluation increment/(decrement)</t>
  </si>
  <si>
    <t>-</t>
  </si>
  <si>
    <t>Transfers to other reserves</t>
  </si>
  <si>
    <t>Transfers from other reserves</t>
  </si>
  <si>
    <t>Balance at end of the financial year</t>
  </si>
  <si>
    <t>4.3.1</t>
  </si>
  <si>
    <t>4.3.2</t>
  </si>
  <si>
    <t>Inflows</t>
  </si>
  <si>
    <t>(Outflows)</t>
  </si>
  <si>
    <t>Cash flows from operating activities</t>
  </si>
  <si>
    <t xml:space="preserve">Statutory fees and fines </t>
  </si>
  <si>
    <t>Grants - operating</t>
  </si>
  <si>
    <t>Grants - capital</t>
  </si>
  <si>
    <t>Interest received</t>
  </si>
  <si>
    <t>Dividends received</t>
  </si>
  <si>
    <t>Trust funds and deposits taken</t>
  </si>
  <si>
    <t>Other receipts</t>
  </si>
  <si>
    <t>Net GST refund / payment</t>
  </si>
  <si>
    <t>Short-term, low value and variable lease payments</t>
  </si>
  <si>
    <t>Trust funds and deposits repaid</t>
  </si>
  <si>
    <t>Other payments</t>
  </si>
  <si>
    <t xml:space="preserve">Net cash provided by/(used in) operating activities </t>
  </si>
  <si>
    <t>4.4.1</t>
  </si>
  <si>
    <t>Cash flows from investing activities</t>
  </si>
  <si>
    <t xml:space="preserve">Payments for property, infrastructure, plant and equipment </t>
  </si>
  <si>
    <t xml:space="preserve">Proceeds from sale of property, infrastructure, plant and equipment </t>
  </si>
  <si>
    <t>Payments for investments</t>
  </si>
  <si>
    <t>Proceeds from sale of investments</t>
  </si>
  <si>
    <t xml:space="preserve">Payments of loans and advances </t>
  </si>
  <si>
    <t xml:space="preserve">Net cash provided by/ (used in) investing activities </t>
  </si>
  <si>
    <t>4.4.2</t>
  </si>
  <si>
    <t xml:space="preserve">Cash flows from financing activities </t>
  </si>
  <si>
    <t xml:space="preserve">Finance costs </t>
  </si>
  <si>
    <t xml:space="preserve">Proceeds from borrowings </t>
  </si>
  <si>
    <t xml:space="preserve">Repayment of borrowings </t>
  </si>
  <si>
    <t>Interest paid - lease liability</t>
  </si>
  <si>
    <t>Repayment of lease liabilities</t>
  </si>
  <si>
    <t xml:space="preserve">Net cash provided by/(used in) financing activities </t>
  </si>
  <si>
    <t>4.4.3</t>
  </si>
  <si>
    <t xml:space="preserve">Net increase/(decrease) in cash &amp; cash equivalents </t>
  </si>
  <si>
    <t xml:space="preserve">Cash and cash equivalents at the beginning of the financial year </t>
  </si>
  <si>
    <t xml:space="preserve">Cash and cash equivalents at the end of the financial year </t>
  </si>
  <si>
    <t>Property</t>
  </si>
  <si>
    <t>Land</t>
  </si>
  <si>
    <t>Land improvements</t>
  </si>
  <si>
    <t>Total land</t>
  </si>
  <si>
    <t>Buildings</t>
  </si>
  <si>
    <t>Heritage buildings</t>
  </si>
  <si>
    <t>Building improvements</t>
  </si>
  <si>
    <t>Leasehold improvements</t>
  </si>
  <si>
    <t>Total buildings</t>
  </si>
  <si>
    <t>Total property</t>
  </si>
  <si>
    <t>Plant and equipment</t>
  </si>
  <si>
    <t>Heritage plant and equipment</t>
  </si>
  <si>
    <t>Plant, machinery and equipment</t>
  </si>
  <si>
    <t>Fixtures, fittings and furniture</t>
  </si>
  <si>
    <t>Computers and telecommunications</t>
  </si>
  <si>
    <t>Library books</t>
  </si>
  <si>
    <t>Total plant and equipment</t>
  </si>
  <si>
    <t>Infrastructure</t>
  </si>
  <si>
    <t>Bridges</t>
  </si>
  <si>
    <t>Footpaths and cycleways</t>
  </si>
  <si>
    <t>Drainage</t>
  </si>
  <si>
    <t>Recreational, leisure and community facilities</t>
  </si>
  <si>
    <t>Waste management</t>
  </si>
  <si>
    <t>Parks, open space and streetscapes</t>
  </si>
  <si>
    <t>Aerodromes</t>
  </si>
  <si>
    <t>Off street car parks</t>
  </si>
  <si>
    <t>Other infrastructure</t>
  </si>
  <si>
    <t>Total infrastructure</t>
  </si>
  <si>
    <t>Total capital works expenditure</t>
  </si>
  <si>
    <t>4.5.1</t>
  </si>
  <si>
    <t>Represented by:</t>
  </si>
  <si>
    <t>New asset expenditure</t>
  </si>
  <si>
    <t>Asset renewal expenditure</t>
  </si>
  <si>
    <t>Asset expansion expenditure</t>
  </si>
  <si>
    <t>Asset upgrade expenditure</t>
  </si>
  <si>
    <t>Funding sources represented by:</t>
  </si>
  <si>
    <t>Grants</t>
  </si>
  <si>
    <t>Council cash</t>
  </si>
  <si>
    <t>Borrowings</t>
  </si>
  <si>
    <t>G10</t>
  </si>
  <si>
    <t>Staff expenditure</t>
  </si>
  <si>
    <t>Employee costs - operating</t>
  </si>
  <si>
    <t>Employee costs - capital</t>
  </si>
  <si>
    <t xml:space="preserve">Total staff expenditure </t>
  </si>
  <si>
    <t>FTE</t>
  </si>
  <si>
    <t>Staff numbers</t>
  </si>
  <si>
    <t>Employees</t>
  </si>
  <si>
    <t>Total staff numbers</t>
  </si>
  <si>
    <t>A summary of human resources expenditure categorised according to the organisational structure of Council is included below:</t>
  </si>
  <si>
    <t>Department</t>
  </si>
  <si>
    <t>Comprises</t>
  </si>
  <si>
    <t>Permanent</t>
  </si>
  <si>
    <t>Casual</t>
  </si>
  <si>
    <t>Temporary</t>
  </si>
  <si>
    <t>Full Time</t>
  </si>
  <si>
    <t>Part time</t>
  </si>
  <si>
    <t>Asset Management</t>
  </si>
  <si>
    <t>City Services</t>
  </si>
  <si>
    <t>Community Services</t>
  </si>
  <si>
    <t>Corporate Services</t>
  </si>
  <si>
    <t>Culture and Leisure</t>
  </si>
  <si>
    <t>Environment and Amenity</t>
  </si>
  <si>
    <t>Strategy and Governance</t>
  </si>
  <si>
    <t>Total permanent staff expenditure</t>
  </si>
  <si>
    <t>Other employee related expenditure</t>
  </si>
  <si>
    <t>Capitalised labour costs</t>
  </si>
  <si>
    <t>Total expenditure</t>
  </si>
  <si>
    <t>A summary of the number of full time equivalent (FTE) Council staff in relation to the above expenditure is included below:</t>
  </si>
  <si>
    <t>Total staff</t>
  </si>
  <si>
    <t>Summary of Planned Human Resources Expenditure</t>
  </si>
  <si>
    <t>&lt;&lt;detail organisation structure as appropriate&gt;&gt;</t>
  </si>
  <si>
    <t>Permanent - Full time</t>
  </si>
  <si>
    <t>Permanent - Part time</t>
  </si>
  <si>
    <t>Total &lt;&lt;detail organisational structure as appropriate&gt;&gt;</t>
  </si>
  <si>
    <t>Casuals, temporary and other expenditure</t>
  </si>
  <si>
    <t>Total staff expenditure</t>
  </si>
  <si>
    <t>Casuals and temporary staff</t>
  </si>
  <si>
    <t>Capitalised labour</t>
  </si>
  <si>
    <t xml:space="preserve">4. Notes to the financial statements </t>
  </si>
  <si>
    <t>This section presents detailed information on material components of the financial statements. Council needs to assess which components are material, considering the dollar amounts and nature of these components.</t>
  </si>
  <si>
    <t>4.1 Comprehensive Income Statement</t>
  </si>
  <si>
    <t>G11</t>
  </si>
  <si>
    <t>4.1.1 Rates and charges</t>
  </si>
  <si>
    <t>4.1.1(a) The reconciliation of the total rates and charges to the Comprehensive Income Statement is as follows:</t>
  </si>
  <si>
    <t>Change</t>
  </si>
  <si>
    <t>Waste management charge</t>
  </si>
  <si>
    <t>Service rates and charges</t>
  </si>
  <si>
    <t>Special rates and charges</t>
  </si>
  <si>
    <t>Supplementary rates and rate adjustments</t>
  </si>
  <si>
    <t>Interest on rates and charges</t>
  </si>
  <si>
    <t>Revenue in lieu of rates</t>
  </si>
  <si>
    <t>Total rates and charges</t>
  </si>
  <si>
    <t>*These items are subject to the rate cap established under the FGRS</t>
  </si>
  <si>
    <t>4.1.1(b)  The rate in the dollar to be levied as general rates under section 158 of the Act for each type or class of land compared with the previous financial year</t>
  </si>
  <si>
    <t>Type or class of land</t>
  </si>
  <si>
    <t>cents/$CIV*</t>
  </si>
  <si>
    <t>General rate for rateable residential properties</t>
  </si>
  <si>
    <t>General rate for rateable commercial properties</t>
  </si>
  <si>
    <t>General rate for rateable industrial properties</t>
  </si>
  <si>
    <t>(* Use CIV or NAV depending on the valuation basis used by the Council)</t>
  </si>
  <si>
    <t>4.1.1(c) The estimated total amount to be raised by general rates in relation to each type or class of land, and the estimated total amount to be raised by general rates, compared with the previous financial year</t>
  </si>
  <si>
    <t xml:space="preserve">Residential </t>
  </si>
  <si>
    <t xml:space="preserve">Commercial </t>
  </si>
  <si>
    <t>Industrial</t>
  </si>
  <si>
    <t>Total amount to be raised by general rates</t>
  </si>
  <si>
    <t>4.1.1(d) The number of assessments in relation to each type or class of land, and the total number of assessments, compared with the previous financial year</t>
  </si>
  <si>
    <t>Number</t>
  </si>
  <si>
    <t>Residential</t>
  </si>
  <si>
    <t>Commercial</t>
  </si>
  <si>
    <t>Total number of assessments</t>
  </si>
  <si>
    <t>4.1.1(e) The basis of valuation to be used is the*</t>
  </si>
  <si>
    <t>(*use Capital Improved Value (CIV) or Net Annual Value (NAV) depending on which is applicable to Council).</t>
  </si>
  <si>
    <t>4.1.1(f) The estimated total value of each type or class of land, and the estimated total value of land, compared with the previous financial year</t>
  </si>
  <si>
    <t>Total value of land</t>
  </si>
  <si>
    <t>4.1.1(g) The municipal charge under Section 159 of the Act compared with the previous financial year</t>
  </si>
  <si>
    <t> Type of Charge</t>
  </si>
  <si>
    <t>Per Rateable Property</t>
  </si>
  <si>
    <t xml:space="preserve">Municipal </t>
  </si>
  <si>
    <t>4.1.1(h) The estimated total amount to be raised by municipal charges compared with the previous financial year</t>
  </si>
  <si>
    <t>4.1.1(i) The rate or unit amount to be levied for each type of service rate or charge under Section 162 of the Act compared with the previous financial year</t>
  </si>
  <si>
    <t>List service rate/charge</t>
  </si>
  <si>
    <t xml:space="preserve">Total </t>
  </si>
  <si>
    <t>4.1.1(j)  The estimated total amount to be raised by each type of service rate or charge, and the estimated total amount to be raised by service rates and charges, compared with the previous financial year</t>
  </si>
  <si>
    <t>4.1.1(k) The estimated total amount to be raised by all rates and charges compared with the previous financial year</t>
  </si>
  <si>
    <t>List rate/charge</t>
  </si>
  <si>
    <t>Total Rates and charges</t>
  </si>
  <si>
    <t>4.1.1(l) Fair Go Rates System Compliance</t>
  </si>
  <si>
    <t>Victoria City Council is required to comply with the State Government’s Fair Go Rates System (FGRS).  The table below details the budget assumptions consistent with the requirements of the Fair Go Rates System.</t>
  </si>
  <si>
    <t>Total Rates</t>
  </si>
  <si>
    <t>Number of rateable properties</t>
  </si>
  <si>
    <t>Base Average Rate</t>
  </si>
  <si>
    <t>Maximum Rate Increase (set by the State Government)</t>
  </si>
  <si>
    <t>Capped Average Rate</t>
  </si>
  <si>
    <t>Maximum General Rates and Municipal Charges Revenue</t>
  </si>
  <si>
    <t>Budgeted General Rates and Municipal Charges Revenue</t>
  </si>
  <si>
    <t>Budgeted Supplementary Rates</t>
  </si>
  <si>
    <t>Budgeted Total Rates and Municipal Charges Revenue</t>
  </si>
  <si>
    <t>4.1.1(m) Any significant changes that may affect the estimated amounts to be raised by rates and charges</t>
  </si>
  <si>
    <t>There are no known significant changes which may affect the estimated amounts to be raised by rates and charges. However, the total amount to be raised by rates and charges may be affected by:</t>
  </si>
  <si>
    <r>
      <t>·</t>
    </r>
    <r>
      <rPr>
        <sz val="8"/>
        <rFont val="Times New Roman"/>
        <family val="1"/>
      </rPr>
      <t xml:space="preserve">      </t>
    </r>
    <r>
      <rPr>
        <sz val="8"/>
        <rFont val="Arial"/>
        <family val="2"/>
      </rPr>
      <t>The variation of returned levels of value (e.g. valuation appeals)</t>
    </r>
  </si>
  <si>
    <r>
      <t>·</t>
    </r>
    <r>
      <rPr>
        <sz val="8"/>
        <rFont val="Times New Roman"/>
        <family val="1"/>
      </rPr>
      <t xml:space="preserve">      </t>
    </r>
    <r>
      <rPr>
        <sz val="8"/>
        <rFont val="Arial"/>
        <family val="2"/>
      </rPr>
      <t>Changes of use of land such that rateable land becomes non-rateable land and vice versa</t>
    </r>
  </si>
  <si>
    <r>
      <t>·</t>
    </r>
    <r>
      <rPr>
        <sz val="8"/>
        <rFont val="Times New Roman"/>
        <family val="1"/>
      </rPr>
      <t xml:space="preserve">      </t>
    </r>
    <r>
      <rPr>
        <sz val="8"/>
        <rFont val="Arial"/>
        <family val="2"/>
      </rPr>
      <t>Changes of use of land such that residential land becomes business land and vice versa.</t>
    </r>
  </si>
  <si>
    <r>
      <t>4.1.1(n) Differential rates</t>
    </r>
    <r>
      <rPr>
        <b/>
        <sz val="8"/>
        <color rgb="FFCC0000"/>
        <rFont val="Arial"/>
        <family val="2"/>
      </rPr>
      <t xml:space="preserve"> </t>
    </r>
  </si>
  <si>
    <t>Refer to better practice guide for details on disclosing differential rates.</t>
  </si>
  <si>
    <t>G12</t>
  </si>
  <si>
    <t>4.1.2 Statutory fees and fines</t>
  </si>
  <si>
    <t>Forecast Actual</t>
  </si>
  <si>
    <t>Infringements and costs</t>
  </si>
  <si>
    <t>Court recoveries</t>
  </si>
  <si>
    <t>Town planning fees</t>
  </si>
  <si>
    <t>List other components - agree to Model Accounts</t>
  </si>
  <si>
    <t>Total statutory fees and fines</t>
  </si>
  <si>
    <t>&lt;Add comments here&gt;</t>
  </si>
  <si>
    <t>4.1.3 User fees</t>
  </si>
  <si>
    <t>Aged and health services</t>
  </si>
  <si>
    <t>Leisure centre and recreation</t>
  </si>
  <si>
    <t>Child care/children's programs</t>
  </si>
  <si>
    <t>Total user fees</t>
  </si>
  <si>
    <t>G13</t>
  </si>
  <si>
    <t>4.1.4 Grants</t>
  </si>
  <si>
    <t>Grants were received in respect of the following:</t>
  </si>
  <si>
    <t>Summary of grants</t>
  </si>
  <si>
    <t>Commonwealth funded grants</t>
  </si>
  <si>
    <t>State funded grants</t>
  </si>
  <si>
    <t>Total grants received</t>
  </si>
  <si>
    <r>
      <t>(a)</t>
    </r>
    <r>
      <rPr>
        <b/>
        <sz val="8"/>
        <rFont val="Times New Roman"/>
        <family val="1"/>
      </rPr>
      <t xml:space="preserve">    </t>
    </r>
    <r>
      <rPr>
        <b/>
        <sz val="8"/>
        <rFont val="Arial"/>
        <family val="2"/>
      </rPr>
      <t>Operating Grants</t>
    </r>
  </si>
  <si>
    <t xml:space="preserve">Recurrent - Commonwealth Government </t>
  </si>
  <si>
    <t>Financial Assistance Grants</t>
  </si>
  <si>
    <t>Family day care</t>
  </si>
  <si>
    <t>General home care</t>
  </si>
  <si>
    <t>Add additional grants by type as appropriate</t>
  </si>
  <si>
    <t>Recurrent - State Government</t>
  </si>
  <si>
    <t>Primary care partnerships</t>
  </si>
  <si>
    <t>Aged care</t>
  </si>
  <si>
    <t>School crossing supervisors</t>
  </si>
  <si>
    <t>Maternal and child health</t>
  </si>
  <si>
    <t>Recreation</t>
  </si>
  <si>
    <t>Community safety</t>
  </si>
  <si>
    <t>Total recurrent grants</t>
  </si>
  <si>
    <t>Non-recurrent - Commonwealth Government</t>
  </si>
  <si>
    <t>Drainage maintenance</t>
  </si>
  <si>
    <t>Environmental planning</t>
  </si>
  <si>
    <t>Non-recurrent - State Government</t>
  </si>
  <si>
    <t>Community health</t>
  </si>
  <si>
    <t>Family and children</t>
  </si>
  <si>
    <t>Total non-recurrent grants</t>
  </si>
  <si>
    <t>Total operating grants</t>
  </si>
  <si>
    <r>
      <t>(b)</t>
    </r>
    <r>
      <rPr>
        <b/>
        <sz val="8"/>
        <rFont val="Times New Roman"/>
        <family val="1"/>
      </rPr>
      <t xml:space="preserve">    </t>
    </r>
    <r>
      <rPr>
        <b/>
        <sz val="8"/>
        <rFont val="Arial"/>
        <family val="2"/>
      </rPr>
      <t>Capital Grants</t>
    </r>
  </si>
  <si>
    <t>Roads to recovery</t>
  </si>
  <si>
    <t>Plant and machinery</t>
  </si>
  <si>
    <t>Total capital grants</t>
  </si>
  <si>
    <t>Total Grants</t>
  </si>
  <si>
    <t>Insert commentaries on operating grants – e.g. sources and use of funds and projected level in the next financial year.</t>
  </si>
  <si>
    <t>Insert commentaries on capital grants – e.g. sources and use of funds and projected level in the next financial year.</t>
  </si>
  <si>
    <t>4.1.5 Contributions</t>
  </si>
  <si>
    <t>Monetary</t>
  </si>
  <si>
    <t>Non-monetary</t>
  </si>
  <si>
    <t>Total contributions</t>
  </si>
  <si>
    <t>4.1.6 Other income</t>
  </si>
  <si>
    <t>Interest</t>
  </si>
  <si>
    <t>Dividends</t>
  </si>
  <si>
    <t>Investment property rental</t>
  </si>
  <si>
    <t>Total other income</t>
  </si>
  <si>
    <t>4.1.7 Employee costs</t>
  </si>
  <si>
    <t>Wages and salaries</t>
  </si>
  <si>
    <t>WorkCover</t>
  </si>
  <si>
    <t>Superannuation</t>
  </si>
  <si>
    <t>Total employee costs</t>
  </si>
  <si>
    <t>4.1.8 Materials and services</t>
  </si>
  <si>
    <t>&lt;&lt;list major contracts separately or combine with like function&gt;&gt;</t>
  </si>
  <si>
    <t>Building maintenance</t>
  </si>
  <si>
    <t>General maintenance</t>
  </si>
  <si>
    <t>Total materials and services</t>
  </si>
  <si>
    <t>4.1.9 Depreciation</t>
  </si>
  <si>
    <t>Plant &amp; equipment</t>
  </si>
  <si>
    <t>Total depreciation</t>
  </si>
  <si>
    <t xml:space="preserve">4.1.10 Amortisation - Intangible assets </t>
  </si>
  <si>
    <t>Total amortisation - intangible assets</t>
  </si>
  <si>
    <t>4.1.11 Amortisation - Right of use assets</t>
  </si>
  <si>
    <t>Right of use assets</t>
  </si>
  <si>
    <t>Total amortisation - right of use assets</t>
  </si>
  <si>
    <t>4.1.12 Other expenses</t>
  </si>
  <si>
    <t>Add additional tables for each material component of the Comprehensive Income Statement</t>
  </si>
  <si>
    <t xml:space="preserve">List the other components </t>
  </si>
  <si>
    <t>List the other components - agree to Model Accounts</t>
  </si>
  <si>
    <t>Total other expenses</t>
  </si>
  <si>
    <t>4.2 Balance Sheet</t>
  </si>
  <si>
    <t>4.2.1 Assets</t>
  </si>
  <si>
    <t>&lt;Add relevant comments here&gt;</t>
  </si>
  <si>
    <t>4.2.2 Liabilities</t>
  </si>
  <si>
    <t>G14</t>
  </si>
  <si>
    <t>4.2.3 Borrowings</t>
  </si>
  <si>
    <t xml:space="preserve">The table below shows information on borrowings specifically required by the Regulations. </t>
  </si>
  <si>
    <t>Amount borrowed as at 30 June of the prior year</t>
  </si>
  <si>
    <t>Amount proposed to be borrowed</t>
  </si>
  <si>
    <t>Amount projected to be redeemed</t>
  </si>
  <si>
    <t>Amount of borrowings as at 30 June</t>
  </si>
  <si>
    <t>4.2.4 Leases by category</t>
  </si>
  <si>
    <r>
      <t xml:space="preserve">As a result of the introduction of </t>
    </r>
    <r>
      <rPr>
        <i/>
        <sz val="8"/>
        <rFont val="Arial"/>
        <family val="2"/>
      </rPr>
      <t>AASB 16 Leases</t>
    </r>
    <r>
      <rPr>
        <sz val="8"/>
        <rFont val="Arial"/>
        <family val="2"/>
      </rPr>
      <t>, right-of-use assets and lease liabilities have been recognised as outlined in the table below.</t>
    </r>
  </si>
  <si>
    <t>Vehicles</t>
  </si>
  <si>
    <t>Other, etc.</t>
  </si>
  <si>
    <t>Total right-of-use assets</t>
  </si>
  <si>
    <t>Current lease Liabilities</t>
  </si>
  <si>
    <t>Land and buildings</t>
  </si>
  <si>
    <t>Total current lease liabilities</t>
  </si>
  <si>
    <t>Non-current lease liabilities</t>
  </si>
  <si>
    <t>Total non-current lease liabilities</t>
  </si>
  <si>
    <t>Total lease liabilities</t>
  </si>
  <si>
    <t xml:space="preserve">Where the interest rate applicable to a lease is not expressed in the lease agreement, Council applies the average incremental borrowing rate in the calculation of lease liabilities.  The current incremental borrowing rate is XX%. </t>
  </si>
  <si>
    <t>4.3 Statement of changes in Equity</t>
  </si>
  <si>
    <t>4.3.1 Reserves</t>
  </si>
  <si>
    <t>&lt;Add comments detailing movements to and from reserves.  If not clearly apparent, comments should explain the purpose of the reserve &gt;</t>
  </si>
  <si>
    <t>4.3.2 Equity</t>
  </si>
  <si>
    <t>&lt;Add any relevant comments here&gt;</t>
  </si>
  <si>
    <t>4.4 Statement of Cash Flows</t>
  </si>
  <si>
    <t>4.4.1 Net cash flows provided by/used in operating activities</t>
  </si>
  <si>
    <t>4.4.2 Net cash flows provided by/used in investing activities</t>
  </si>
  <si>
    <t>4.4.3 Net cash flows provided by/used in financing activities</t>
  </si>
  <si>
    <t>4. Notes to the financial statements (optional 4 year figures)</t>
  </si>
  <si>
    <t>4.5 Capital works program</t>
  </si>
  <si>
    <t>G15</t>
  </si>
  <si>
    <t>4.5.1 Summary</t>
  </si>
  <si>
    <t xml:space="preserve">Plant and equipment </t>
  </si>
  <si>
    <t>Project Cost</t>
  </si>
  <si>
    <t>Asset expenditure types</t>
  </si>
  <si>
    <t>Summary of Funding Sources</t>
  </si>
  <si>
    <t>New</t>
  </si>
  <si>
    <t>Renewal</t>
  </si>
  <si>
    <t>Upgrade</t>
  </si>
  <si>
    <t>Expansion</t>
  </si>
  <si>
    <t>Contrib.</t>
  </si>
  <si>
    <t>4.5.2 Current Budget</t>
  </si>
  <si>
    <t>Capital Works Area</t>
  </si>
  <si>
    <t>PROPERTY</t>
  </si>
  <si>
    <t>Insert detailed list</t>
  </si>
  <si>
    <t>Land Improvements</t>
  </si>
  <si>
    <t>Building Improvements</t>
  </si>
  <si>
    <t>Leasehold Improvements</t>
  </si>
  <si>
    <t>TOTAL PROPERTY</t>
  </si>
  <si>
    <t>PLANT AND EQUIPMENT</t>
  </si>
  <si>
    <t>Plant, Machinery and Equipment</t>
  </si>
  <si>
    <t>Fixtures, Fittings and Furniture</t>
  </si>
  <si>
    <t>Computers and Telecommunications</t>
  </si>
  <si>
    <t>Heritage Plant and Equipment</t>
  </si>
  <si>
    <t>TOTAL PLANT AND EQUIPMENT</t>
  </si>
  <si>
    <t>INFRASTRUCTURE</t>
  </si>
  <si>
    <t>Footpaths and Cycleways</t>
  </si>
  <si>
    <t>Recreational, Leisure &amp; Community Facilities</t>
  </si>
  <si>
    <t>Waste Management</t>
  </si>
  <si>
    <t>Parks, Open Space and Streetscapes</t>
  </si>
  <si>
    <t>Off Street Car Parks</t>
  </si>
  <si>
    <t>Other Infrastructure</t>
  </si>
  <si>
    <t>TOTAL INFRASTRUCTURE</t>
  </si>
  <si>
    <t>TOTAL NEW CAPITAL WORKS</t>
  </si>
  <si>
    <t>Summary of Planned Capital Works Expenditure</t>
  </si>
  <si>
    <t>Asset Expenditure Types</t>
  </si>
  <si>
    <t>Funding Sources</t>
  </si>
  <si>
    <t>Council Cash</t>
  </si>
  <si>
    <t>Total Land</t>
  </si>
  <si>
    <t>Heritage Buildings</t>
  </si>
  <si>
    <t>Total Buildings</t>
  </si>
  <si>
    <t>Total Property</t>
  </si>
  <si>
    <t>Plant and Equipment</t>
  </si>
  <si>
    <t>Total Plant and Equipment</t>
  </si>
  <si>
    <t>Total Infrastructure</t>
  </si>
  <si>
    <t>Total Capital Works Expenditure</t>
  </si>
  <si>
    <t>G16</t>
  </si>
  <si>
    <r>
      <t> </t>
    </r>
    <r>
      <rPr>
        <b/>
        <sz val="8"/>
        <color theme="0"/>
        <rFont val="Arial"/>
        <family val="2"/>
      </rPr>
      <t>Indicator</t>
    </r>
  </si>
  <si>
    <t>Operating position</t>
  </si>
  <si>
    <t>Adjusted underlying result</t>
  </si>
  <si>
    <t>Adjusted underlying surplus (deficit) / Adjusted underlying revenue</t>
  </si>
  <si>
    <t>+</t>
  </si>
  <si>
    <t>Liquidity</t>
  </si>
  <si>
    <t>Working Capital</t>
  </si>
  <si>
    <t>Current assets / current liabilities</t>
  </si>
  <si>
    <t>o</t>
  </si>
  <si>
    <t>Unrestricted cash</t>
  </si>
  <si>
    <t>Unrestricted cash / current liabilities</t>
  </si>
  <si>
    <t>Obligations</t>
  </si>
  <si>
    <t>Loans and borrowings</t>
  </si>
  <si>
    <t>Interest bearing loans and borrowings / rate revenue</t>
  </si>
  <si>
    <t>Interest and principal repayments on interest bearing loans and borrowings / rate revenue</t>
  </si>
  <si>
    <t>Indebtedness</t>
  </si>
  <si>
    <t>Non-current liabilities / own source revenue</t>
  </si>
  <si>
    <t>Asset renewal and upgrade expense / Asset depreciation</t>
  </si>
  <si>
    <t>Stability</t>
  </si>
  <si>
    <t>Rates concentration</t>
  </si>
  <si>
    <t>Rate revenue / adjusted underlying revenue</t>
  </si>
  <si>
    <t>Rates effort</t>
  </si>
  <si>
    <t>Rate revenue / CIV of rateable properties in the municipality</t>
  </si>
  <si>
    <t>Efficiency</t>
  </si>
  <si>
    <t>Expenditure level</t>
  </si>
  <si>
    <t>Revenue level</t>
  </si>
  <si>
    <t>Workforce turnover</t>
  </si>
  <si>
    <t>(optional)</t>
  </si>
  <si>
    <t>Sustainability Capacity</t>
  </si>
  <si>
    <t>Population</t>
  </si>
  <si>
    <t>Total expenses/ Municipal population</t>
  </si>
  <si>
    <t>Value of infrastructure / Municipal population</t>
  </si>
  <si>
    <t>Municipal population / Kilometres of local roads</t>
  </si>
  <si>
    <t>Own-source revenue</t>
  </si>
  <si>
    <t>Recurrent grants</t>
  </si>
  <si>
    <t>Key to Forecast Trend:</t>
  </si>
  <si>
    <t>+ Forecasts improvement in Council's financial performance/financial position indicator</t>
  </si>
  <si>
    <t>o Forecasts that Council's financial performance/financial position indicator will be steady</t>
  </si>
  <si>
    <t xml:space="preserve"> - Forecasts deterioration in Council's financial performance/financial position indicator</t>
  </si>
  <si>
    <t>G17</t>
  </si>
  <si>
    <t>6. Schedule of Fees and Charges</t>
  </si>
  <si>
    <t>Fees and charges are based on information available at the time of publishing and may vary during the financial year subject to any changes in Council's policy or legislation.</t>
  </si>
  <si>
    <t>Description of Fees and Charges</t>
  </si>
  <si>
    <t>Unit of Measure</t>
  </si>
  <si>
    <t>GST Status</t>
  </si>
  <si>
    <t>Fee Increase / (Decrease)</t>
  </si>
  <si>
    <t>Basis of Fee</t>
  </si>
  <si>
    <t>Freedom of Information</t>
  </si>
  <si>
    <t>Application fee</t>
  </si>
  <si>
    <t>Per Application</t>
  </si>
  <si>
    <t>Non -Taxable</t>
  </si>
  <si>
    <t>Statutory</t>
  </si>
  <si>
    <t>Photocopying fee - black &amp; white</t>
  </si>
  <si>
    <t>Per A4 page</t>
  </si>
  <si>
    <t>Taxable</t>
  </si>
  <si>
    <t>Search fees</t>
  </si>
  <si>
    <t>Supervision of inspection</t>
  </si>
  <si>
    <t>Use this space to provide any additional information on the type of fees and charges. For statutory charges, include reference to relevant legislation in the description.</t>
  </si>
  <si>
    <t>Halls and meeting rooms</t>
  </si>
  <si>
    <t>Main Hall - General</t>
  </si>
  <si>
    <t>Monday to Thursday</t>
  </si>
  <si>
    <t>Per Hour</t>
  </si>
  <si>
    <t>Non-statutory</t>
  </si>
  <si>
    <t>Friday to Sunday</t>
  </si>
  <si>
    <t>Main Hall - Commercial</t>
  </si>
  <si>
    <t>Main Hall - Not for Profit organisations</t>
  </si>
  <si>
    <t>Meeting room # 1 - General</t>
  </si>
  <si>
    <t>Meeting room # 1 - Commercial</t>
  </si>
  <si>
    <t>Meeting room # 1 - Not for Profit organisations</t>
  </si>
  <si>
    <t>Meeting room # 2 - General</t>
  </si>
  <si>
    <t>Meeting room # 2 - Commercial</t>
  </si>
  <si>
    <t>Meeting room # 2 - Not for Profit organisations</t>
  </si>
  <si>
    <t>Subdivision charges</t>
  </si>
  <si>
    <t>Supervision of works (maximum fee)</t>
  </si>
  <si>
    <t>Per request</t>
  </si>
  <si>
    <t>2.5% of est cost of works</t>
  </si>
  <si>
    <t>N/A</t>
  </si>
  <si>
    <t>Checking of engineering plans (maximum fee)</t>
  </si>
  <si>
    <t>0.75% of est cost of works</t>
  </si>
  <si>
    <t>Civil works permit</t>
  </si>
  <si>
    <t>Per permit</t>
  </si>
  <si>
    <t>Vehicular crossing permit</t>
  </si>
  <si>
    <t>Minor works</t>
  </si>
  <si>
    <t xml:space="preserve">Sports grounds and Pavilions </t>
  </si>
  <si>
    <t>Category 1</t>
  </si>
  <si>
    <t>Summer</t>
  </si>
  <si>
    <t>Per client</t>
  </si>
  <si>
    <t>Winter</t>
  </si>
  <si>
    <t>Category 2</t>
  </si>
  <si>
    <t>8.      Employee Costs</t>
  </si>
  <si>
    <t xml:space="preserve">Actual </t>
  </si>
  <si>
    <t>Own source revenue / Municipal population</t>
  </si>
  <si>
    <t>Recurrent grants / Municipal population</t>
  </si>
  <si>
    <t xml:space="preserve">Number of permanent staff resignations and terminations / Average number of permanent staff for the financial year </t>
  </si>
  <si>
    <t>Assumption</t>
  </si>
  <si>
    <t>Grants are required by the Act and the Regulations to be disclosed in Council’s budget.</t>
  </si>
  <si>
    <t>Could alternatively use the below diagram:</t>
  </si>
  <si>
    <t>1.1  Legislative planning and accountability framework</t>
  </si>
  <si>
    <r>
      <t xml:space="preserve">The following table highlights Council’s current and projected performance across a range of key financial performance indicators. These indicators provide a useful analysis of Council’s financial position and performance and should be interpreted in the context of the organisation’s objectives.
The financial performance indicators below are the prescribed financial performance indicators contained in Part 3 of Schedule 3 of the </t>
    </r>
    <r>
      <rPr>
        <i/>
        <sz val="8"/>
        <rFont val="Arial"/>
        <family val="2"/>
      </rPr>
      <t>Local Government (Planning and Reporting) Regulations 2020</t>
    </r>
    <r>
      <rPr>
        <sz val="8"/>
        <rFont val="Arial"/>
        <family val="2"/>
      </rPr>
      <t>. Results against these indicators will be reported in Council’s Performance Statement included in the Annual Report.</t>
    </r>
  </si>
  <si>
    <t>Alternatively:</t>
  </si>
  <si>
    <t>Inc</t>
  </si>
  <si>
    <t>Surplus / (deficit)</t>
  </si>
  <si>
    <t>Surplus/  (deficit)</t>
  </si>
  <si>
    <t>Surplus/ (Deficit)</t>
  </si>
  <si>
    <t>Surplus/(Deficit) before funding sources</t>
  </si>
  <si>
    <t>Operating surplus/(deficit) for the year</t>
  </si>
  <si>
    <t>2025/26</t>
  </si>
  <si>
    <t>.</t>
  </si>
  <si>
    <r>
      <t xml:space="preserve">This will raise total rates and charges for 2022/23 to </t>
    </r>
    <r>
      <rPr>
        <i/>
        <sz val="8"/>
        <rFont val="Arial"/>
        <family val="2"/>
      </rPr>
      <t>&lt;insert $ amount&gt;.</t>
    </r>
    <r>
      <rPr>
        <sz val="8"/>
        <rFont val="Arial"/>
        <family val="2"/>
      </rPr>
      <t xml:space="preserve"> </t>
    </r>
  </si>
  <si>
    <t>Women</t>
  </si>
  <si>
    <t xml:space="preserve">Men </t>
  </si>
  <si>
    <t>Persons of self-described gender</t>
  </si>
  <si>
    <t>New positions</t>
  </si>
  <si>
    <t>Vacant positions</t>
  </si>
  <si>
    <t>Unearned income/revenue</t>
  </si>
  <si>
    <t>4.7 Proposals to Lease Council Land</t>
  </si>
  <si>
    <t>6.   Schedule of fees and charges</t>
  </si>
  <si>
    <t xml:space="preserve">G18 </t>
  </si>
  <si>
    <t>1. Link to the Integrated Strategic Planning and Reporting Framework</t>
  </si>
  <si>
    <t>This section describes how the Budget links to the achievement of the Community Vision and Council Plan within an overall integrated strategic planning and reporting framework. This framework guides the Council in identifying community needs and aspirations over the long term (Community Vision and Financial Plan), medium term (Council Plan, Workforce Plan, and Revenue and Rating Plan) and short term ( Budget) and then holding itself accountable (Annual Report).</t>
  </si>
  <si>
    <t xml:space="preserve">The Budget is a rolling four-year plan that outlines the financial and non-financial resources that Council requires to achieve the strategic objectives described in the Council Plan. The diagram below depicts the integrated strategic planning and reporting framework that applies to local government in Victoria. At each stage of the integrated strategic planning and reporting framework there are opportunities for community and stakeholder input. This is important to ensure transparency and accountability to both residents and ratepayers. </t>
  </si>
  <si>
    <t>Finance costs - leases</t>
  </si>
  <si>
    <t>Loans and advances made</t>
  </si>
  <si>
    <t xml:space="preserve">The timing of each component of the integrated strategic planning and reporting framework is critical to the successful achievement of the planned outcomes.
</t>
  </si>
  <si>
    <t>Kerbside collection waste diverted from landfill.  (Percentage of recyclables and green organics collected from kerbside bins that is diverted from landfill)</t>
  </si>
  <si>
    <t>Total other comprehensive income</t>
  </si>
  <si>
    <t>Period</t>
  </si>
  <si>
    <t>Yr 0</t>
  </si>
  <si>
    <t>Yr 1</t>
  </si>
  <si>
    <t>Yr 2</t>
  </si>
  <si>
    <t>Yr 3</t>
  </si>
  <si>
    <t>Yr 4</t>
  </si>
  <si>
    <t>Yr 5</t>
  </si>
  <si>
    <t>Yr 6</t>
  </si>
  <si>
    <t>Yr 7</t>
  </si>
  <si>
    <t>Yr 8</t>
  </si>
  <si>
    <t>Yr 9</t>
  </si>
  <si>
    <t>Yr 10</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</si>
  <si>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</si>
  <si>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</si>
  <si>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</si>
  <si>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</si>
  <si>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</si>
  <si>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</si>
  <si>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</si>
  <si>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</si>
  <si>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</si>
  <si>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</si>
  <si>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</si>
  <si>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</si>
  <si>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</si>
  <si>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</si>
  <si>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</si>
  <si>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</si>
  <si>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</si>
  <si>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</si>
  <si>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</si>
  <si>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Ten year ending</t>
  </si>
  <si>
    <t>Select Year</t>
  </si>
  <si>
    <t xml:space="preserve">Local Government Victoria (LGV) acknowledges the contribution of the Local Government Finance Professionals (FinPro) towards the development of the Local Government Model Budget 2023-24. </t>
  </si>
  <si>
    <t>2022/23 to 2025/26</t>
  </si>
  <si>
    <t>2023/24 to 2026/27</t>
  </si>
  <si>
    <t>2024/25 to 2027/28</t>
  </si>
  <si>
    <t>2025/26 to 2028/29</t>
  </si>
  <si>
    <t>2026/27 to 2029/30</t>
  </si>
  <si>
    <t>2027/28 to 2030/31</t>
  </si>
  <si>
    <t>2028/29 to 2031/32</t>
  </si>
  <si>
    <t>2029/30 to 2032/33</t>
  </si>
  <si>
    <t>2030/31 to 2033/34</t>
  </si>
  <si>
    <t>2031/32 to 2034/35</t>
  </si>
  <si>
    <t>2032/33 to 2035/36</t>
  </si>
  <si>
    <t>2033/34 to 2036/37</t>
  </si>
  <si>
    <t>2034/35 to 2037/38</t>
  </si>
  <si>
    <t>2035/36 to 2038/39</t>
  </si>
  <si>
    <t>Four year ending</t>
  </si>
  <si>
    <t>Yr -1</t>
  </si>
  <si>
    <r>
      <t xml:space="preserve">This will raise total rates and charges for 2023/24 to </t>
    </r>
    <r>
      <rPr>
        <i/>
        <sz val="8"/>
        <rFont val="Arial"/>
        <family val="2"/>
      </rPr>
      <t>&lt;insert $ amount&gt;.</t>
    </r>
    <r>
      <rPr>
        <sz val="8"/>
        <rFont val="Arial"/>
        <family val="2"/>
      </rPr>
      <t xml:space="preserve"> </t>
    </r>
  </si>
  <si>
    <r>
      <t>·</t>
    </r>
    <r>
      <rPr>
        <sz val="8"/>
        <rFont val="Times New Roman"/>
        <family val="1"/>
      </rPr>
      <t xml:space="preserve">      </t>
    </r>
    <r>
      <rPr>
        <sz val="8"/>
        <rFont val="Arial"/>
        <family val="2"/>
      </rPr>
      <t>The making of supplementary valuations (2023/24: estimated $xxxx and 2022/23: $xxxx)</t>
    </r>
  </si>
  <si>
    <t>This section presents a listing of the capital works projects that will be undertaken for the 2023/24 year, classified by expenditure type and funding source. Works are also disclosed as current budget or carried forward from prior year.</t>
  </si>
  <si>
    <t xml:space="preserve">This section presents a summary of Council's proposals to lease council land to external parties in the 2023-24 financial year. </t>
  </si>
  <si>
    <t>&lt;&lt;Include details of any proposal to lease land  in the 2023-24 financial year where the rent (for any period of the lease) is greater than $100,000, or the market value of the land is greater than $100,000, or the lease term is greater than 10 years.  Any of the preceeding three tests trigger the disclosure requirement).&gt;&gt;</t>
  </si>
  <si>
    <t>This appendix presents the fees and charges of a statutory/non-statutory nature which will be charged in respect to various goods and services during the financial year 2023/24.</t>
  </si>
  <si>
    <t xml:space="preserve">Note that this schedule only includes fees set by Council. There are other fees that are set by statute and charged by Council in addition to this listing. These are statutory fees, and are made in accordance with legislative requirements. These fees are updated as of 1 July 2023 and will be reflected on Council's website. </t>
  </si>
  <si>
    <t>This appendix presents the fees and charges which will be charged in respect to various goods and services during the financial year 2023/24.</t>
  </si>
  <si>
    <t>3.1 Comprehensive Income Statement</t>
  </si>
  <si>
    <t>Forecast / Actual</t>
  </si>
  <si>
    <t>Assumptions</t>
  </si>
  <si>
    <t>Grants - Operating</t>
  </si>
  <si>
    <t>Grants - Capital</t>
  </si>
  <si>
    <t>Finance Costs - leases</t>
  </si>
  <si>
    <t>3.2 Balance Sheet</t>
  </si>
  <si>
    <t>Investments in associates, joint arrangements and subsidiaries</t>
  </si>
  <si>
    <t xml:space="preserve">3.3 Statement of Changes in Equity </t>
  </si>
  <si>
    <t>For the four years ending 30 June 2024</t>
  </si>
  <si>
    <t>2020 Forecast Actual</t>
  </si>
  <si>
    <t>2021 Budget</t>
  </si>
  <si>
    <t>3.4 Statement of Cash Flows</t>
  </si>
  <si>
    <t>3.5 Statement of Capital Works</t>
  </si>
  <si>
    <t>3.6 Statement of Human Resources</t>
  </si>
  <si>
    <t xml:space="preserve">A summary of human resources expenditure categorised according to the organisational structure of Council is included below:							</t>
  </si>
  <si>
    <t>Part Time</t>
  </si>
  <si>
    <t xml:space="preserve">A summary of the number of full time equivalent (FTE) Council staff in relation to the above expenditure is included below:							</t>
  </si>
  <si>
    <t>This section provides a description of the services and initiatives to be funded in the Budget for the 2023/24 year and how these will contribute to achieving the strategic objectives outlined in the Council Plan. It also describes several initiatives and service performance outcome indicators for key areas of Council’s operations. Council is required by legislation to identify major initiatives, initiatives and service performance outcome indicators in the Budget and report against them in their Annual Report to support transparency and accountability. The relationship between these accountability requirements in the Council Plan, the Budget and the Annual Report is shown below</t>
  </si>
  <si>
    <t>Period FP</t>
  </si>
  <si>
    <r>
      <t xml:space="preserve">This section includes the following financial statements prepared in accordance with the </t>
    </r>
    <r>
      <rPr>
        <i/>
        <sz val="11"/>
        <rFont val="Arial"/>
        <family val="2"/>
      </rPr>
      <t>Local Government Act 2020</t>
    </r>
    <r>
      <rPr>
        <sz val="11"/>
        <rFont val="Arial"/>
        <family val="2"/>
      </rPr>
      <t xml:space="preserve"> and the </t>
    </r>
    <r>
      <rPr>
        <i/>
        <sz val="11"/>
        <rFont val="Arial"/>
        <family val="2"/>
      </rPr>
      <t>Local Government (Planning and Reporting) Regulations 2020</t>
    </r>
    <r>
      <rPr>
        <sz val="11"/>
        <rFont val="Arial"/>
        <family val="2"/>
      </rPr>
      <t>.</t>
    </r>
  </si>
  <si>
    <t xml:space="preserve">All dates have been rolled forward to reflect the 2023-24 budget year and 3 subsequent years. </t>
  </si>
  <si>
    <t>Corrected various spelling, typographical, formatting and other minor issues with the Model Budget.</t>
  </si>
  <si>
    <t>Throughout</t>
  </si>
  <si>
    <t>Note 3</t>
  </si>
  <si>
    <t>Consultation and engagement</t>
  </si>
  <si>
    <t>Satisfaction with community consultation and engagement.  (Community satisfaction rating out of 100 with the consultation and engagement efforts of Council)</t>
  </si>
  <si>
    <t>Community satisfaction rating out of 100 with how Council has performed on community consultation and engagement</t>
  </si>
  <si>
    <t>Service standard</t>
  </si>
  <si>
    <t>Planning applications decided within required timeframes (percentage of regular and VicSmart planning application decisions made within legislated timeframes)</t>
  </si>
  <si>
    <t>[Number of planning application decisions made within 60 days for regular permits and 10 days for VicSmart permits / Number of planning application decisions made] x100</t>
  </si>
  <si>
    <t>Condition</t>
  </si>
  <si>
    <t>Sealed local roads below the intervention level (percentage of sealed local roads that are below the renewal intervention level set by Council and not requiring renewal)</t>
  </si>
  <si>
    <t>[Number of kilometres of sealed local roads below the renewal intervention level set by Council / Kilometres of sealed local roads] x100</t>
  </si>
  <si>
    <t>Library membership  (Percentage of the population that are registered library members)</t>
  </si>
  <si>
    <t>[Number of registered library members / Population] x100</t>
  </si>
  <si>
    <t>5a. Targeted performance indicators</t>
  </si>
  <si>
    <t>Targeted performance indicators - Service</t>
  </si>
  <si>
    <t>Target</t>
  </si>
  <si>
    <t>Target Projections</t>
  </si>
  <si>
    <t xml:space="preserve">Governance </t>
  </si>
  <si>
    <t xml:space="preserve">Satisfaction with community consultation and engagement </t>
  </si>
  <si>
    <t>Community satisfaction rating out of 100 with the consultation and engagement efforts of Council</t>
  </si>
  <si>
    <t xml:space="preserve">Sealed local roads below the intervention level </t>
  </si>
  <si>
    <t>Number of kms of sealed local roads below the renewal intervention level set by Council / Kms of sealed local roads</t>
  </si>
  <si>
    <t xml:space="preserve">Planning applications decided within the relevant required time </t>
  </si>
  <si>
    <t>Number of planning application decisions made within the relevant required time / Number of decisions made</t>
  </si>
  <si>
    <t xml:space="preserve">Kerbside collection waste diverted from landfill </t>
  </si>
  <si>
    <t>Weight of recyclables and green organics collected from kerbside bins / Weight of garbage, recyclables and green organics collected from kerbside bins</t>
  </si>
  <si>
    <t>Targeted performance indicators - Financial</t>
  </si>
  <si>
    <t>5b. Financial performance indicators</t>
  </si>
  <si>
    <t>General rates and municipal charges / no. of property assessments</t>
  </si>
  <si>
    <r>
      <t>Notes to indicators</t>
    </r>
    <r>
      <rPr>
        <sz val="9"/>
        <rFont val="Arial"/>
        <family val="2"/>
      </rPr>
      <t xml:space="preserve"> </t>
    </r>
  </si>
  <si>
    <t>5a</t>
  </si>
  <si>
    <t xml:space="preserve">1.      Satisfaction with community consultation and engagement </t>
  </si>
  <si>
    <t xml:space="preserve">2.      Sealed local roads below the intervention level </t>
  </si>
  <si>
    <t>3.      Planning applications decided within the relevant required time</t>
  </si>
  <si>
    <t xml:space="preserve">4.      Kerbside collection waste diverted from landfill </t>
  </si>
  <si>
    <t>5.      Working Capital</t>
  </si>
  <si>
    <t>6.      Asset renewal</t>
  </si>
  <si>
    <t>7.      Rates concentration</t>
  </si>
  <si>
    <t>8.      Expenditure level</t>
  </si>
  <si>
    <t>5b</t>
  </si>
  <si>
    <t>9.      Adjusted underlying result</t>
  </si>
  <si>
    <t>10.      Unrestricted Cash</t>
  </si>
  <si>
    <t>11.      Debt compared to rates</t>
  </si>
  <si>
    <t>12.      Rates effort</t>
  </si>
  <si>
    <t>13.     Revenue level</t>
  </si>
  <si>
    <t>Note 5</t>
  </si>
  <si>
    <t>Bad and doubtful debts - allowance for impairment losses</t>
  </si>
  <si>
    <t>Changes tab added</t>
  </si>
  <si>
    <t>Prepayments</t>
  </si>
  <si>
    <t>Ensuring consistency with Model Financial Report, line item added under current assets for "Prepayments".</t>
  </si>
  <si>
    <t>Reference</t>
  </si>
  <si>
    <t>Summary of changes 2022-23</t>
  </si>
  <si>
    <t>This summary of changes has been included in the Model Budget workbook, instead of as a separate document like previously.</t>
  </si>
  <si>
    <t>Included an option for councils to present 10 year financial statements and the four-year budget in a combined presentation. This option is included at Tab 7.</t>
  </si>
  <si>
    <t>Useful links</t>
  </si>
  <si>
    <t>https://www.legislation.vic.gov.au/as-made/statutory-rules/local-government-planning-and-reporting-amendment-regulations-2022</t>
  </si>
  <si>
    <t>Better Practice Guide</t>
  </si>
  <si>
    <t>Area</t>
  </si>
  <si>
    <t>Corrected various spelling, typographical, formatting and other minor issues with the Model Budget BPG.</t>
  </si>
  <si>
    <t>G18</t>
  </si>
  <si>
    <t>https://www.legislation.vic.gov.au/in-force/acts/interpretation-legislation-act-1984/130</t>
  </si>
  <si>
    <t>New tab 7 (10 yr FS option)</t>
  </si>
  <si>
    <t>Budgeted financial statements</t>
  </si>
  <si>
    <t>The 2023-24 Model Budget introduces an option to present 10-year financial statements (with the first four being the budget year and subsequent 3 years). This option provides councils with the ability to update the financial statement projections in their Financial Plan on a rolling basis.</t>
  </si>
  <si>
    <r>
      <t xml:space="preserve">Updated the information in relation to changes to service, indicators, performance measures and computations in line with </t>
    </r>
    <r>
      <rPr>
        <i/>
        <sz val="10"/>
        <rFont val="Arial"/>
        <family val="2"/>
      </rPr>
      <t xml:space="preserve">Local Government (Planning and Reporting) Amendment Regulations 2022. </t>
    </r>
  </si>
  <si>
    <t>Where possible, changes to the 2023-24 Model Budget from the previous version have been highlighted in yellow.</t>
  </si>
  <si>
    <t>Note 2.2</t>
  </si>
  <si>
    <t>Income / Revenue</t>
  </si>
  <si>
    <t>Total income / revenue</t>
  </si>
  <si>
    <r>
      <t xml:space="preserve">Ensuring consistency with the Model Financial Report the sub-heading "Income" has been changed to "Income / Revenue" and the sub-total "Total income" has been changed to "Total income / revenue". This better reflects the distinction between income recognised under </t>
    </r>
    <r>
      <rPr>
        <i/>
        <sz val="10"/>
        <rFont val="Arial"/>
        <family val="2"/>
      </rPr>
      <t>AASB 1058 Income of Not-for-profit entities</t>
    </r>
    <r>
      <rPr>
        <sz val="10"/>
        <rFont val="Arial"/>
        <family val="2"/>
      </rPr>
      <t xml:space="preserve"> and revenue recognised under </t>
    </r>
    <r>
      <rPr>
        <i/>
        <sz val="10"/>
        <rFont val="Arial"/>
        <family val="2"/>
      </rPr>
      <t>AASB 15 Revenue from contracts with customers</t>
    </r>
    <r>
      <rPr>
        <sz val="10"/>
        <rFont val="Arial"/>
        <family val="2"/>
      </rPr>
      <t>.
Ensuring consistency with the Model Financial Report, the line item "Bad and doubtful debts" has been amended to "Bad and doubtful debts - allowance for impairment losses".</t>
    </r>
  </si>
  <si>
    <t>SOCI</t>
  </si>
  <si>
    <t>BS</t>
  </si>
  <si>
    <t>Service performance outcome indicators</t>
  </si>
  <si>
    <t>Financial statements</t>
  </si>
  <si>
    <t>Targetted performance indicators / Financial performance indicators</t>
  </si>
  <si>
    <t>The guidance in relation to G9 Financial statements has been updated to reflect the option to present 10-year financial statements (with the first four being the budget year and subsequent 3 years). This option provides councils with the ability to update the financial statement projections in their Financial Plan on a rolling basis.</t>
  </si>
  <si>
    <r>
      <t xml:space="preserve">The guidance in relation to G7 Service performance outcome indicators has been updated to reflect changes resulting from the </t>
    </r>
    <r>
      <rPr>
        <i/>
        <sz val="10"/>
        <rFont val="Arial"/>
        <family val="2"/>
      </rPr>
      <t>Local Government (Planning and Reporting) Amendment Regulations 2022</t>
    </r>
    <r>
      <rPr>
        <sz val="10"/>
        <rFont val="Arial"/>
        <family val="2"/>
      </rPr>
      <t xml:space="preserve">. </t>
    </r>
  </si>
  <si>
    <t xml:space="preserve">The guidance in relation to G3 Integrated Strategic Planning and Reporting Framework has been updated to list the Asset Plan. </t>
  </si>
  <si>
    <t xml:space="preserve">G1 </t>
  </si>
  <si>
    <t>The guidance in relation to G14 Borrowings has been updated to encourage all councils to report borrowings for the budget year and subsequent 3 years in the format presented in the Model Budget. This is particularly important for councils seeking to borrow funds under the TCV loans framework.</t>
  </si>
  <si>
    <t>G16a</t>
  </si>
  <si>
    <t>A new item of guidance has been added at G16 on Targeted Performance Indicators. This reflects the introduction of target setting for the first time in 2023-24.</t>
  </si>
  <si>
    <r>
      <t>Updated the section in line with new requirements as per</t>
    </r>
    <r>
      <rPr>
        <i/>
        <sz val="10"/>
        <rFont val="Arial"/>
        <family val="2"/>
      </rPr>
      <t xml:space="preserve"> Local Government (Planning and Reporting) Amendment Regulations 2022. </t>
    </r>
    <r>
      <rPr>
        <sz val="10"/>
        <rFont val="Arial"/>
        <family val="2"/>
      </rPr>
      <t>This includes the introduction of target setting for the first time in 2023-24. There are 8 performance indicators which require targets to be set (4 service and 4 financial). Note 5 has therefore been updated to include a new section 5a which includes the required indicators against which targets must be set. As a result, the four financial performance indicators against which targets must be set are no longer listed under the financial performance indicators in section 5b. 
The calculation of the revenue level indicator in section 5b has also been updated to reflect a change in the Amendment regulations. The numerator in the measure becomes " General rates and municipal charges" instead of the previous "Total rate revenue" to make clearer what is included.
The notes to indicators section at the end of note 5 has also been updated to include separate notes for section 5a and 5b.</t>
    </r>
  </si>
  <si>
    <r>
      <t xml:space="preserve">The guidance in relation to G18 Proposals to lease council land has been updated to confirm that under the Interpretation of Legislation Act 1984 land is defined as follows, "includes buildings and other structures permanently affixed to land, land covered with water, and any estate, interest, easement, servitude, privilege or right in or over land”. 
Other minor text edits have been made to better match the requirements of the </t>
    </r>
    <r>
      <rPr>
        <i/>
        <sz val="10"/>
        <rFont val="Arial"/>
        <family val="2"/>
      </rPr>
      <t>Local Government Act 2020</t>
    </r>
    <r>
      <rPr>
        <sz val="10"/>
        <rFont val="Arial"/>
        <family val="2"/>
      </rPr>
      <t xml:space="preserve">. </t>
    </r>
  </si>
  <si>
    <t>As a result of the new G16 (refer above) the guidance on the Financial Performance Indicators has been shifted to G16a. G16a has also been restructured to better reflect the presentation sequence in Note 5 of the 2023-24 Model Budget and to highlight the change in the calculation of the revenue level indicator. The calculation of the revenue level indicator has been updated to reflect a change in the Amendment regulations. The numerator in the measure becomes " General rates and municipal charges" instead of the previous "Total rate revenue" to make clearer what is included.</t>
  </si>
  <si>
    <t>Note 4.1.1(a)</t>
  </si>
  <si>
    <t>General rates and municipal charge reinstated in table reconciling total rates and charges to the Comprehensive Income Statement.</t>
  </si>
  <si>
    <t>General rates*</t>
  </si>
  <si>
    <t>Municipal charge*</t>
  </si>
  <si>
    <t>Local Government Victoria in the Department of Government Services</t>
  </si>
  <si>
    <t xml:space="preserve">Rates and charges are required by the Act and the Regulations to be disclosed in Council’s budget.
As per the Local Government Act 2020, Council is required to have a Revenue and Rating Plan which is a four year plan for how Council will generate income to deliver the Council Plan, program and services and capital works commitments over a four-year period.  
In developing the Budget, rates and charges were identified as an important source of revenue. Planning for future rate increases has therefore been an important component of the financial planning process. The Fair Go Rates System (FGRS) sets out the maximum amount councils may increase rates in a year. For 2022/23 the FGRS cap has been set at 3.50%. The cap applies to both general rates and municipal charges and is calculated on the basis of council’s average rates and charges.  
The level of required rates and charges has been considered in this context, with reference to Council's other sources of income and the planned expenditure on services and works to be undertaken for the community.
To achieve these objectives while maintaining service levels and a strong capital expenditure program, the average general rate and the municipal charge will increase by 3.50% in line with the rate cap. 
&lt;Insert other rate increases as applicable&gt;. 
</t>
  </si>
  <si>
    <r>
      <t>Rates and charges are required by the Act and the Regulations to be disclosed in Council’s budget.
As per the Local Government Act 2020, Council is required to have a Revenue and Rating Plan which is a four year plan for how Council will generate income to deliver the Council Plan, program and services and capital works commitments over a four-year period.  
In developing the Budget, rates and charges were identified as an important source of revenue. Planning for future rate increases has therefore been an important component of the financial planning process. The Fair Go Rates System (FGRS) sets out the maximum amount councils may increase rates in a year. For 2023/24 the FGRS cap has been set at 3.50%</t>
    </r>
    <r>
      <rPr>
        <sz val="8"/>
        <color rgb="FFFF0000"/>
        <rFont val="Arial"/>
        <family val="2"/>
      </rPr>
      <t>.</t>
    </r>
    <r>
      <rPr>
        <sz val="8"/>
        <rFont val="Arial"/>
        <family val="2"/>
      </rPr>
      <t xml:space="preserve"> The cap applies to both general rates and municipal charges and is calculated on the basis of council’s average rates and charges.  
The level of required rates and charges has been considered in this context, with reference to Council's other sources of income and the planned expenditure on services and works to be undertaken for the community.
To achieve these objectives while maintaining service levels and a strong capital expenditure program, the average general rate and the municipal charge will increase by 3.50% in line with the rate cap. 
&lt;Insert other rate increases as applicable&gt;. 
</t>
    </r>
  </si>
  <si>
    <t>5.   Financial performance indicators</t>
  </si>
  <si>
    <t xml:space="preserve">The example disclosure section in the guidance in relation to G1 Mayor and CEO's Introduction has been updated with the rolled forward budget year and rate cap. </t>
  </si>
  <si>
    <t>Note 4.2.3</t>
  </si>
  <si>
    <t>OPTIONAL</t>
  </si>
  <si>
    <t>Amount (of opening balance) to be refinanced</t>
  </si>
  <si>
    <t>An additional line has been added below the borrowing disclosures table for amounts to be refinanced. LGV surveys councils regarding this information as part of the TCV loans framework. The additional disclosure is optional but encouraged.</t>
  </si>
  <si>
    <t>The following tables highlight Council’s current and projected performance across a selection of targeted service and financial performance indicators. These indicators provide a useful analysis of Council’s intentions and performance and should be interpreted in the context of the organisation’s objectives.
The targeted performance indicators below are the prescribed performance indicators contained in Schedule 4 of the Local Government (Planning and Reporting) Regulations 2020. Results against these indicators and targets will be reported in Council’s Performance Statement included in the Annual Report.</t>
  </si>
  <si>
    <t>Asset renewal</t>
  </si>
  <si>
    <t>Total expenses / no. of property assessments</t>
  </si>
  <si>
    <t>Title</t>
  </si>
  <si>
    <t>Title tab</t>
  </si>
  <si>
    <t>Title page updated to reflect that LGV is now part of the Department of Government Services (DGS).</t>
  </si>
  <si>
    <t>Net gain (or loss) on disposal of property, infrastructure, plant and equipment</t>
  </si>
  <si>
    <t xml:space="preserve">Share of net profits (or loss) of associates and joint ventures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</si>
</sst>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3" formatCode="_-* #,##0.00_-;\-* #,##0.00_-;_-* &quot;-&quot;??_-;_-@_-"/>
    <numFmt numFmtId="164" formatCode="&quot;$&quot;#,##0_);[Red]\(&quot;$&quot;#,##0\)"/>
    <numFmt numFmtId="165" formatCode="_(&quot;$&quot;* #,##0.00_);_(&quot;$&quot;* \(#,##0.00\);_(&quot;$&quot;* &quot;-&quot;??_);_(@_)"/>
    <numFmt numFmtId="166" formatCode="_(* #,##0.00_);_(* \(#,##0.00\);_(* &quot;-&quot;??_);_(@_)"/>
    <numFmt numFmtId="167" formatCode="_-* #,##0_-;\-* #,##0_-;_-* &quot;-&quot;??_-;_-@_-"/>
    <numFmt numFmtId="168" formatCode="0.0%"/>
    <numFmt numFmtId="169" formatCode="#,##0;\(#,##0\)"/>
    <numFmt numFmtId="170" formatCode="#,##0;\(#,##0\);\-"/>
    <numFmt numFmtId="171" formatCode="#,##0.0;\(#,##0.0\);\-"/>
    <numFmt numFmtId="172" formatCode="_-&quot;$&quot;* #,##0_-;\-&quot;$&quot;* #,##0_-;_-&quot;$&quot;* &quot;-&quot;??_-;_-@_-"/>
    <numFmt numFmtId="173" formatCode="_(* #,##0_);_(* \(#,##0\);_(* &quot;-&quot;??_);_(@_)"/>
    <numFmt numFmtId="174" formatCode="#,##0.0"/>
  </numFmts>
  <fonts count="70" x14ac:knownFonts="1">
    <font>
      <sz val="10"/>
      <name val="Arial"/>
    </font>
    <font>
      <sz val="11"/>
      <color theme="1"/>
      <name val="Calibri"/>
      <family val="2"/>
      <scheme val="minor"/>
    </font>
    <font>
      <sz val="11"/>
      <color theme="1"/>
      <name val="Calibri"/>
      <family val="2"/>
      <scheme val="minor"/>
    </font>
    <font>
      <sz val="10"/>
      <name val="Arial"/>
      <family val="2"/>
    </font>
    <font>
      <sz val="11"/>
      <name val="Arial"/>
      <family val="2"/>
    </font>
    <font>
      <b/>
      <sz val="11"/>
      <name val="Arial"/>
      <family val="2"/>
    </font>
    <font>
      <b/>
      <sz val="12"/>
      <color indexed="56"/>
      <name val="Arial"/>
      <family val="2"/>
    </font>
    <font>
      <b/>
      <sz val="10"/>
      <name val="Arial"/>
      <family val="2"/>
    </font>
    <font>
      <sz val="8"/>
      <name val="Arial"/>
      <family val="2"/>
    </font>
    <font>
      <b/>
      <sz val="10"/>
      <color indexed="9"/>
      <name val="Arial"/>
      <family val="2"/>
    </font>
    <font>
      <sz val="12"/>
      <name val="Arial"/>
      <family val="2"/>
    </font>
    <font>
      <i/>
      <sz val="10"/>
      <name val="Arial"/>
      <family val="2"/>
    </font>
    <font>
      <sz val="9"/>
      <name val="Arial"/>
      <family val="2"/>
    </font>
    <font>
      <b/>
      <sz val="12"/>
      <color indexed="10"/>
      <name val="Arial"/>
      <family val="2"/>
    </font>
    <font>
      <b/>
      <sz val="12"/>
      <name val="Arial"/>
      <family val="2"/>
    </font>
    <font>
      <b/>
      <sz val="9"/>
      <name val="Arial"/>
      <family val="2"/>
    </font>
    <font>
      <b/>
      <sz val="10"/>
      <color rgb="FF000000"/>
      <name val="Arial"/>
      <family val="2"/>
    </font>
    <font>
      <sz val="10"/>
      <color rgb="FF000000"/>
      <name val="Arial"/>
      <family val="2"/>
    </font>
    <font>
      <b/>
      <sz val="10"/>
      <color theme="0"/>
      <name val="Arial"/>
      <family val="2"/>
    </font>
    <font>
      <sz val="10"/>
      <color theme="8" tint="0.59999389629810485"/>
      <name val="Arial"/>
      <family val="2"/>
    </font>
    <font>
      <b/>
      <sz val="12"/>
      <color theme="0" tint="-0.499984740745262"/>
      <name val="Arial"/>
      <family val="2"/>
    </font>
    <font>
      <b/>
      <sz val="14"/>
      <color theme="0" tint="-0.499984740745262"/>
      <name val="Arial"/>
      <family val="2"/>
    </font>
    <font>
      <sz val="10"/>
      <name val="Arial"/>
      <family val="2"/>
    </font>
    <font>
      <sz val="11"/>
      <name val="Book Antiqua"/>
      <family val="1"/>
    </font>
    <font>
      <b/>
      <sz val="11"/>
      <name val="Book Antiqua"/>
      <family val="1"/>
    </font>
    <font>
      <i/>
      <sz val="8"/>
      <name val="Arial"/>
      <family val="2"/>
    </font>
    <font>
      <b/>
      <sz val="13"/>
      <name val="Arial"/>
      <family val="2"/>
    </font>
    <font>
      <sz val="13"/>
      <color theme="0" tint="-0.499984740745262"/>
      <name val="Arial"/>
      <family val="2"/>
    </font>
    <font>
      <b/>
      <sz val="14"/>
      <color rgb="FFC00000"/>
      <name val="Arial"/>
      <family val="2"/>
    </font>
    <font>
      <b/>
      <sz val="14"/>
      <name val="Arial"/>
      <family val="2"/>
    </font>
    <font>
      <b/>
      <sz val="8"/>
      <color theme="0"/>
      <name val="Arial"/>
      <family val="2"/>
    </font>
    <font>
      <b/>
      <sz val="8"/>
      <name val="Arial"/>
      <family val="2"/>
    </font>
    <font>
      <sz val="8"/>
      <color theme="0"/>
      <name val="Arial"/>
      <family val="2"/>
    </font>
    <font>
      <sz val="8"/>
      <name val="Times New Roman"/>
      <family val="1"/>
    </font>
    <font>
      <sz val="8"/>
      <color rgb="FFFF0000"/>
      <name val="Arial"/>
      <family val="2"/>
    </font>
    <font>
      <b/>
      <i/>
      <sz val="8"/>
      <name val="Arial"/>
      <family val="2"/>
    </font>
    <font>
      <b/>
      <u/>
      <sz val="8"/>
      <name val="Arial"/>
      <family val="2"/>
    </font>
    <font>
      <b/>
      <sz val="8"/>
      <color indexed="9"/>
      <name val="Arial"/>
      <family val="2"/>
    </font>
    <font>
      <b/>
      <sz val="8"/>
      <color rgb="FFFFFFFF"/>
      <name val="Arial"/>
      <family val="2"/>
    </font>
    <font>
      <sz val="8"/>
      <name val="Symbol"/>
      <family val="1"/>
      <charset val="2"/>
    </font>
    <font>
      <b/>
      <sz val="8"/>
      <color rgb="FFCC0000"/>
      <name val="Arial"/>
      <family val="2"/>
    </font>
    <font>
      <b/>
      <sz val="8"/>
      <name val="Times New Roman"/>
      <family val="1"/>
    </font>
    <font>
      <sz val="8"/>
      <name val="Book Antiqua"/>
      <family val="1"/>
    </font>
    <font>
      <b/>
      <sz val="8"/>
      <color rgb="FF000000"/>
      <name val="Arial"/>
      <family val="2"/>
    </font>
    <font>
      <sz val="8"/>
      <color rgb="FF000000"/>
      <name val="Arial"/>
      <family val="2"/>
    </font>
    <font>
      <b/>
      <sz val="10"/>
      <color theme="0" tint="-0.499984740745262"/>
      <name val="Arial"/>
      <family val="2"/>
    </font>
    <font>
      <sz val="10"/>
      <color theme="1"/>
      <name val="Arial"/>
      <family val="2"/>
    </font>
    <font>
      <sz val="12"/>
      <color theme="0" tint="-0.499984740745262"/>
      <name val="Arial"/>
      <family val="2"/>
    </font>
    <font>
      <u/>
      <sz val="10"/>
      <color theme="10"/>
      <name val="Arial"/>
      <family val="2"/>
    </font>
    <font>
      <b/>
      <i/>
      <sz val="10"/>
      <color rgb="FFFF0000"/>
      <name val="Arial"/>
      <family val="2"/>
    </font>
    <font>
      <sz val="8"/>
      <color theme="1"/>
      <name val="Arial"/>
      <family val="2"/>
    </font>
    <font>
      <b/>
      <sz val="8"/>
      <color theme="5"/>
      <name val="Arial"/>
      <family val="2"/>
    </font>
    <font>
      <b/>
      <sz val="8"/>
      <color rgb="FFFF0000"/>
      <name val="Arial"/>
      <family val="2"/>
    </font>
    <font>
      <sz val="10"/>
      <color rgb="FFFF0000"/>
      <name val="Arial"/>
      <family val="2"/>
    </font>
    <font>
      <sz val="9"/>
      <color rgb="FF363534"/>
      <name val="Arial"/>
      <family val="2"/>
    </font>
    <font>
      <b/>
      <sz val="9"/>
      <color rgb="FF363534"/>
      <name val="Arial"/>
      <family val="2"/>
    </font>
    <font>
      <b/>
      <sz val="12"/>
      <color rgb="FF100249"/>
      <name val="Arial"/>
      <family val="2"/>
    </font>
    <font>
      <b/>
      <sz val="8"/>
      <color rgb="FF100249"/>
      <name val="Arial"/>
      <family val="2"/>
    </font>
    <font>
      <b/>
      <sz val="10"/>
      <color rgb="FF100249"/>
      <name val="Arial"/>
      <family val="2"/>
    </font>
    <font>
      <b/>
      <sz val="14"/>
      <color theme="9"/>
      <name val="Arial"/>
      <family val="2"/>
    </font>
    <font>
      <b/>
      <sz val="11"/>
      <color theme="0"/>
      <name val="Arial"/>
      <family val="2"/>
    </font>
    <font>
      <i/>
      <sz val="11"/>
      <name val="Arial"/>
      <family val="2"/>
    </font>
    <font>
      <sz val="10"/>
      <name val="Arial"/>
    </font>
    <font>
      <sz val="8"/>
      <name val="Arial"/>
    </font>
    <font>
      <b/>
      <sz val="10"/>
      <color theme="4"/>
      <name val="Arial"/>
      <family val="2"/>
    </font>
    <font>
      <b/>
      <sz val="14"/>
      <color theme="4"/>
      <name val="Arial"/>
      <family val="2"/>
    </font>
    <font>
      <b/>
      <sz val="12"/>
      <color theme="4"/>
      <name val="Arial"/>
      <family val="2"/>
    </font>
    <font>
      <b/>
      <sz val="8"/>
      <color theme="4"/>
      <name val="Arial"/>
      <family val="2"/>
    </font>
    <font>
      <sz val="10"/>
      <color theme="4"/>
      <name val="Arial"/>
      <family val="2"/>
    </font>
    <font>
      <b/>
      <sz val="11"/>
      <color theme="4"/>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C00000"/>
        <bgColor indexed="64"/>
      </patternFill>
    </fill>
    <fill>
      <patternFill patternType="solid">
        <fgColor rgb="FF100249"/>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bgColor theme="0"/>
      </patternFill>
    </fill>
    <fill>
      <patternFill patternType="solid">
        <fgColor rgb="FFFF8080"/>
        <bgColor indexed="64"/>
      </patternFill>
    </fill>
    <fill>
      <patternFill patternType="solid">
        <fgColor rgb="FFFFFFFF"/>
        <bgColor theme="0"/>
      </patternFill>
    </fill>
    <fill>
      <patternFill patternType="solid">
        <fgColor indexed="65"/>
        <bgColor theme="0"/>
      </patternFill>
    </fill>
    <fill>
      <patternFill patternType="solid">
        <fgColor theme="0" tint="-0.14999847407452621"/>
        <bgColor indexed="64"/>
      </patternFill>
    </fill>
    <fill>
      <patternFill patternType="solid">
        <fgColor theme="4"/>
        <bgColor indexed="64"/>
      </patternFill>
    </fill>
    <fill>
      <patternFill patternType="solid">
        <fgColor theme="0" tint="-0.14999847407452621"/>
        <bgColor theme="0"/>
      </patternFill>
    </fill>
    <fill>
      <patternFill patternType="solid">
        <fgColor theme="0" tint="-4.9989318521683403E-2"/>
        <bgColor theme="0"/>
      </patternFill>
    </fill>
  </fills>
  <borders count="31">
    <border>
      <left/>
      <right/>
      <top/>
      <bottom/>
      <diagonal/>
    </border>
    <border>
      <left/>
      <right/>
      <top style="thin">
        <color indexed="56"/>
      </top>
      <bottom style="thin">
        <color indexed="56"/>
      </bottom>
      <diagonal/>
    </border>
    <border>
      <left/>
      <right/>
      <top style="thin">
        <color indexed="56"/>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bottom style="double">
        <color indexed="64"/>
      </bottom>
      <diagonal/>
    </border>
    <border>
      <left/>
      <right/>
      <top style="thin">
        <color indexed="64"/>
      </top>
      <bottom style="double">
        <color indexed="64"/>
      </bottom>
      <diagonal/>
    </border>
    <border>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bottom style="double">
        <color indexed="64"/>
      </bottom>
      <diagonal/>
    </border>
    <border>
      <left/>
      <right/>
      <top style="medium">
        <color indexed="64"/>
      </top>
      <bottom style="double">
        <color indexed="64"/>
      </bottom>
      <diagonal/>
    </border>
    <border>
      <left style="medium">
        <color indexed="64"/>
      </left>
      <right/>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9">
    <xf numFmtId="0" fontId="0"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166" fontId="2" fillId="0" borderId="0" applyFont="0" applyFill="0" applyBorder="0" applyAlignment="0" applyProtection="0"/>
    <xf numFmtId="165" fontId="22" fillId="0" borderId="0" applyFont="0" applyFill="0" applyBorder="0" applyAlignment="0" applyProtection="0"/>
    <xf numFmtId="0" fontId="1" fillId="0" borderId="0"/>
    <xf numFmtId="9"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48" fillId="0" borderId="0" applyNumberFormat="0" applyFill="0" applyBorder="0" applyAlignment="0" applyProtection="0"/>
    <xf numFmtId="0" fontId="1" fillId="0" borderId="0"/>
    <xf numFmtId="43" fontId="1" fillId="0" borderId="0" applyFont="0" applyFill="0" applyBorder="0" applyAlignment="0" applyProtection="0"/>
    <xf numFmtId="0" fontId="3" fillId="0" borderId="0"/>
    <xf numFmtId="166" fontId="3" fillId="0" borderId="0" applyFont="0" applyFill="0" applyBorder="0" applyAlignment="0" applyProtection="0"/>
    <xf numFmtId="0" fontId="62" fillId="0" borderId="0"/>
  </cellStyleXfs>
  <cellXfs count="1042">
    <xf numFmtId="0" fontId="0" fillId="0" borderId="0" xfId="0"/>
    <xf numFmtId="0" fontId="4" fillId="0" borderId="0" xfId="0" applyFont="1"/>
    <xf numFmtId="0" fontId="0" fillId="0" borderId="0" xfId="0" applyAlignment="1">
      <alignment vertical="top"/>
    </xf>
    <xf numFmtId="0" fontId="6" fillId="2" borderId="0" xfId="0" applyFont="1" applyFill="1" applyAlignment="1">
      <alignment vertical="top"/>
    </xf>
    <xf numFmtId="0" fontId="4" fillId="2" borderId="0" xfId="0" applyFont="1" applyFill="1" applyAlignment="1">
      <alignment vertical="top"/>
    </xf>
    <xf numFmtId="0" fontId="0" fillId="2" borderId="0" xfId="0" applyFill="1" applyAlignment="1">
      <alignment vertical="top"/>
    </xf>
    <xf numFmtId="0" fontId="0" fillId="2" borderId="0" xfId="0" applyFill="1" applyBorder="1" applyAlignment="1">
      <alignment vertical="top"/>
    </xf>
    <xf numFmtId="0" fontId="3" fillId="0" borderId="0" xfId="0" applyFont="1" applyAlignment="1">
      <alignment vertical="top"/>
    </xf>
    <xf numFmtId="0" fontId="0" fillId="2" borderId="0" xfId="0" applyFill="1" applyBorder="1" applyAlignment="1">
      <alignment vertical="top" wrapText="1"/>
    </xf>
    <xf numFmtId="0" fontId="14" fillId="2" borderId="0" xfId="0" applyFont="1" applyFill="1" applyAlignment="1">
      <alignment vertical="top"/>
    </xf>
    <xf numFmtId="3" fontId="0" fillId="0" borderId="0" xfId="0" applyNumberFormat="1" applyAlignment="1">
      <alignment vertical="top"/>
    </xf>
    <xf numFmtId="0" fontId="3" fillId="2" borderId="0" xfId="0" applyFont="1" applyFill="1" applyAlignment="1">
      <alignment vertical="top"/>
    </xf>
    <xf numFmtId="10" fontId="7" fillId="0" borderId="0" xfId="0" applyNumberFormat="1" applyFont="1" applyBorder="1" applyAlignment="1">
      <alignment horizontal="right" vertical="center" wrapText="1"/>
    </xf>
    <xf numFmtId="0" fontId="3" fillId="0" borderId="0" xfId="0" applyFont="1" applyAlignment="1">
      <alignment vertical="center"/>
    </xf>
    <xf numFmtId="0" fontId="3" fillId="0" borderId="0" xfId="0" applyFont="1" applyBorder="1" applyAlignment="1">
      <alignment horizontal="justify" vertical="center" wrapText="1"/>
    </xf>
    <xf numFmtId="0" fontId="4" fillId="0" borderId="0" xfId="0" applyFont="1" applyAlignment="1">
      <alignment vertical="center"/>
    </xf>
    <xf numFmtId="0" fontId="3" fillId="0" borderId="0" xfId="0" applyFont="1" applyFill="1" applyAlignment="1">
      <alignment vertical="top"/>
    </xf>
    <xf numFmtId="3" fontId="7" fillId="0" borderId="0" xfId="0" applyNumberFormat="1" applyFont="1" applyFill="1" applyBorder="1" applyAlignment="1">
      <alignment horizontal="right" vertical="top" wrapText="1"/>
    </xf>
    <xf numFmtId="0" fontId="0" fillId="0" borderId="0" xfId="0" applyAlignment="1">
      <alignment vertical="top"/>
    </xf>
    <xf numFmtId="0" fontId="0" fillId="0" borderId="0" xfId="0" applyAlignment="1">
      <alignment vertical="top"/>
    </xf>
    <xf numFmtId="0" fontId="3" fillId="2" borderId="0" xfId="3" applyFill="1"/>
    <xf numFmtId="0" fontId="3" fillId="0" borderId="0" xfId="3"/>
    <xf numFmtId="0" fontId="3" fillId="0" borderId="0" xfId="3" applyFill="1"/>
    <xf numFmtId="0" fontId="0" fillId="0" borderId="0" xfId="0" applyAlignment="1">
      <alignment vertical="top"/>
    </xf>
    <xf numFmtId="0" fontId="0" fillId="0" borderId="0" xfId="0" applyAlignment="1">
      <alignment vertical="top"/>
    </xf>
    <xf numFmtId="0" fontId="0" fillId="0" borderId="0" xfId="0"/>
    <xf numFmtId="0" fontId="6" fillId="2" borderId="0" xfId="3" applyFont="1" applyFill="1" applyAlignment="1"/>
    <xf numFmtId="0" fontId="3" fillId="0" borderId="0" xfId="0" applyFont="1"/>
    <xf numFmtId="0" fontId="5" fillId="0" borderId="0" xfId="0" applyFont="1" applyAlignment="1">
      <alignment vertical="center"/>
    </xf>
    <xf numFmtId="0" fontId="0" fillId="0" borderId="0" xfId="0" applyAlignment="1">
      <alignment vertical="top"/>
    </xf>
    <xf numFmtId="0" fontId="0" fillId="0" borderId="0" xfId="0" applyAlignment="1">
      <alignment vertical="top"/>
    </xf>
    <xf numFmtId="0" fontId="0" fillId="0" borderId="0" xfId="0" applyAlignment="1">
      <alignment horizontal="left" vertical="top"/>
    </xf>
    <xf numFmtId="0" fontId="13" fillId="2" borderId="0" xfId="3" applyFont="1" applyFill="1" applyAlignment="1">
      <alignment horizontal="left" vertical="top"/>
    </xf>
    <xf numFmtId="0" fontId="3" fillId="0" borderId="0" xfId="3" applyAlignment="1">
      <alignment horizontal="left" vertical="top" wrapText="1"/>
    </xf>
    <xf numFmtId="0" fontId="0" fillId="2" borderId="0" xfId="0" applyFill="1" applyAlignment="1">
      <alignment horizontal="left" vertical="top"/>
    </xf>
    <xf numFmtId="0" fontId="4" fillId="2" borderId="0" xfId="0" applyFont="1" applyFill="1" applyAlignment="1">
      <alignment horizontal="left" vertical="top"/>
    </xf>
    <xf numFmtId="0" fontId="3" fillId="2" borderId="1" xfId="0" applyFont="1" applyFill="1" applyBorder="1" applyAlignment="1">
      <alignment horizontal="left" vertical="top" wrapText="1"/>
    </xf>
    <xf numFmtId="0" fontId="21" fillId="2" borderId="0" xfId="0" applyFont="1" applyFill="1" applyAlignment="1">
      <alignment vertical="top"/>
    </xf>
    <xf numFmtId="0" fontId="12" fillId="0" borderId="0" xfId="0" applyFont="1" applyAlignment="1">
      <alignment vertical="top"/>
    </xf>
    <xf numFmtId="170" fontId="0" fillId="0" borderId="0" xfId="0" applyNumberFormat="1" applyAlignment="1">
      <alignment vertical="top"/>
    </xf>
    <xf numFmtId="170" fontId="3" fillId="4" borderId="9" xfId="0" applyNumberFormat="1" applyFont="1" applyFill="1" applyBorder="1" applyAlignment="1">
      <alignment horizontal="right" vertical="center" wrapText="1"/>
    </xf>
    <xf numFmtId="0" fontId="20" fillId="0" borderId="0" xfId="0" applyFont="1" applyAlignment="1">
      <alignment vertical="top"/>
    </xf>
    <xf numFmtId="0" fontId="12" fillId="0" borderId="0" xfId="0" applyFont="1" applyFill="1" applyAlignment="1">
      <alignment vertical="top"/>
    </xf>
    <xf numFmtId="0" fontId="0" fillId="0" borderId="0" xfId="0" applyAlignment="1">
      <alignment vertical="top"/>
    </xf>
    <xf numFmtId="0" fontId="0" fillId="0" borderId="0" xfId="0" applyAlignment="1"/>
    <xf numFmtId="0" fontId="3" fillId="0" borderId="0" xfId="0" applyFont="1" applyAlignment="1">
      <alignment vertical="top"/>
    </xf>
    <xf numFmtId="10" fontId="3" fillId="0" borderId="0" xfId="2" applyNumberFormat="1" applyFont="1" applyAlignment="1">
      <alignment vertical="top"/>
    </xf>
    <xf numFmtId="0" fontId="3" fillId="0" borderId="0" xfId="0" applyFont="1" applyFill="1" applyBorder="1" applyAlignment="1">
      <alignment vertical="top"/>
    </xf>
    <xf numFmtId="0" fontId="0" fillId="0" borderId="0" xfId="0" applyAlignment="1">
      <alignment vertical="top"/>
    </xf>
    <xf numFmtId="0" fontId="3" fillId="2" borderId="0" xfId="0" applyFont="1" applyFill="1" applyAlignment="1">
      <alignment horizontal="left" vertical="top" wrapText="1"/>
    </xf>
    <xf numFmtId="0" fontId="0" fillId="2" borderId="0" xfId="0" applyFill="1" applyAlignment="1">
      <alignment horizontal="justify" vertical="top"/>
    </xf>
    <xf numFmtId="0" fontId="4" fillId="2" borderId="0" xfId="0" applyFont="1" applyFill="1" applyAlignment="1">
      <alignment horizontal="justify" vertical="top"/>
    </xf>
    <xf numFmtId="0" fontId="3" fillId="0" borderId="0" xfId="3" applyFont="1" applyFill="1" applyAlignment="1">
      <alignment horizontal="justify" vertical="top" wrapText="1"/>
    </xf>
    <xf numFmtId="168" fontId="0" fillId="0" borderId="0" xfId="2" applyNumberFormat="1" applyFont="1" applyAlignment="1">
      <alignment vertical="top"/>
    </xf>
    <xf numFmtId="0" fontId="3" fillId="0" borderId="0" xfId="3" applyAlignment="1">
      <alignment horizontal="justify" vertical="top" wrapText="1"/>
    </xf>
    <xf numFmtId="0" fontId="0" fillId="0" borderId="0" xfId="0" applyAlignment="1">
      <alignment vertical="top"/>
    </xf>
    <xf numFmtId="0" fontId="0" fillId="0" borderId="0" xfId="0" applyAlignment="1">
      <alignment vertical="top"/>
    </xf>
    <xf numFmtId="0" fontId="3" fillId="0" borderId="0" xfId="0" applyFont="1" applyAlignment="1">
      <alignment vertical="top"/>
    </xf>
    <xf numFmtId="0" fontId="7" fillId="0" borderId="0" xfId="0" applyFont="1" applyBorder="1" applyAlignment="1">
      <alignment horizontal="justify" vertical="center" wrapText="1"/>
    </xf>
    <xf numFmtId="0" fontId="3" fillId="0" borderId="0" xfId="0" applyFont="1" applyFill="1" applyAlignment="1">
      <alignment vertical="top" wrapText="1"/>
    </xf>
    <xf numFmtId="0" fontId="7" fillId="0" borderId="0" xfId="0" applyFont="1" applyFill="1" applyAlignment="1">
      <alignment vertical="top" wrapText="1"/>
    </xf>
    <xf numFmtId="0" fontId="0" fillId="0" borderId="0" xfId="0" applyFill="1" applyAlignment="1">
      <alignment horizontal="left" vertical="top"/>
    </xf>
    <xf numFmtId="0" fontId="3" fillId="3" borderId="0" xfId="3" applyFill="1"/>
    <xf numFmtId="0" fontId="7" fillId="3" borderId="0" xfId="3" applyFont="1" applyFill="1" applyAlignment="1">
      <alignment horizontal="center" vertical="center" wrapText="1"/>
    </xf>
    <xf numFmtId="0" fontId="3" fillId="3" borderId="0" xfId="3" applyFont="1" applyFill="1" applyAlignment="1">
      <alignment wrapText="1"/>
    </xf>
    <xf numFmtId="0" fontId="7" fillId="3" borderId="0" xfId="3" applyFont="1" applyFill="1" applyAlignment="1">
      <alignment wrapText="1"/>
    </xf>
    <xf numFmtId="0" fontId="19" fillId="3" borderId="0" xfId="3" applyFont="1" applyFill="1" applyAlignment="1">
      <alignment horizontal="center" vertical="center" wrapText="1"/>
    </xf>
    <xf numFmtId="0" fontId="3" fillId="3" borderId="0" xfId="0" applyFont="1" applyFill="1" applyAlignment="1">
      <alignment vertical="center" wrapText="1"/>
    </xf>
    <xf numFmtId="0" fontId="3" fillId="3" borderId="0" xfId="3" applyFont="1" applyFill="1" applyAlignment="1">
      <alignment vertical="center" wrapText="1"/>
    </xf>
    <xf numFmtId="0" fontId="7" fillId="3" borderId="0" xfId="3" applyFont="1" applyFill="1" applyAlignment="1">
      <alignment vertical="center" wrapText="1"/>
    </xf>
    <xf numFmtId="0" fontId="0" fillId="0" borderId="0" xfId="0" applyFill="1" applyAlignment="1">
      <alignment vertical="top"/>
    </xf>
    <xf numFmtId="0" fontId="3" fillId="0" borderId="0" xfId="0" applyFont="1" applyFill="1" applyAlignment="1">
      <alignment vertical="center" wrapText="1"/>
    </xf>
    <xf numFmtId="0" fontId="0" fillId="0" borderId="0" xfId="0" applyFill="1" applyAlignment="1">
      <alignment vertical="center" wrapText="1"/>
    </xf>
    <xf numFmtId="0" fontId="7" fillId="0" borderId="0" xfId="0" applyFont="1" applyFill="1" applyAlignment="1">
      <alignment vertical="center" wrapText="1"/>
    </xf>
    <xf numFmtId="0" fontId="0" fillId="2" borderId="0" xfId="0" applyFill="1" applyBorder="1" applyAlignment="1">
      <alignment horizontal="left" vertical="top" wrapText="1"/>
    </xf>
    <xf numFmtId="167" fontId="3" fillId="0" borderId="0" xfId="1" applyNumberFormat="1" applyFont="1" applyBorder="1" applyAlignment="1">
      <alignment horizontal="right" vertical="center" wrapText="1"/>
    </xf>
    <xf numFmtId="167" fontId="7" fillId="0" borderId="0" xfId="1" applyNumberFormat="1" applyFont="1" applyBorder="1" applyAlignment="1">
      <alignment horizontal="right" vertical="center" wrapText="1"/>
    </xf>
    <xf numFmtId="10" fontId="15" fillId="0" borderId="0" xfId="0" applyNumberFormat="1" applyFont="1" applyBorder="1" applyAlignment="1">
      <alignment horizontal="right" vertical="center" wrapText="1"/>
    </xf>
    <xf numFmtId="0" fontId="12" fillId="2" borderId="0" xfId="0" applyFont="1" applyFill="1" applyBorder="1" applyAlignment="1">
      <alignment vertical="top"/>
    </xf>
    <xf numFmtId="0" fontId="25" fillId="0" borderId="0" xfId="0" applyFont="1" applyAlignment="1">
      <alignment vertical="center"/>
    </xf>
    <xf numFmtId="3" fontId="3" fillId="0" borderId="0" xfId="0" applyNumberFormat="1" applyFont="1" applyFill="1" applyBorder="1" applyAlignment="1">
      <alignment horizontal="right" vertical="center" wrapText="1"/>
    </xf>
    <xf numFmtId="3" fontId="7" fillId="0" borderId="0" xfId="0" applyNumberFormat="1" applyFont="1" applyFill="1" applyBorder="1" applyAlignment="1">
      <alignment horizontal="right" vertical="center" wrapText="1"/>
    </xf>
    <xf numFmtId="0" fontId="3" fillId="0" borderId="0" xfId="0" applyFont="1" applyFill="1" applyAlignment="1">
      <alignment vertical="center"/>
    </xf>
    <xf numFmtId="0" fontId="3" fillId="0" borderId="0" xfId="0" applyFont="1" applyFill="1" applyBorder="1" applyAlignment="1">
      <alignment horizontal="justify" vertical="center" wrapText="1"/>
    </xf>
    <xf numFmtId="168" fontId="7" fillId="0" borderId="0" xfId="0" applyNumberFormat="1" applyFont="1" applyFill="1" applyBorder="1" applyAlignment="1">
      <alignment horizontal="right" vertical="center" wrapText="1"/>
    </xf>
    <xf numFmtId="0" fontId="0" fillId="0" borderId="0" xfId="0" applyFill="1" applyBorder="1" applyAlignment="1">
      <alignment vertical="top"/>
    </xf>
    <xf numFmtId="0" fontId="9" fillId="0" borderId="0" xfId="0" applyFont="1" applyFill="1" applyBorder="1" applyAlignment="1">
      <alignment horizontal="right" vertical="top" wrapText="1"/>
    </xf>
    <xf numFmtId="3" fontId="3" fillId="0" borderId="0" xfId="0" applyNumberFormat="1" applyFont="1" applyFill="1" applyBorder="1" applyAlignment="1">
      <alignment horizontal="right" vertical="top" wrapText="1"/>
    </xf>
    <xf numFmtId="168" fontId="7" fillId="0" borderId="0" xfId="0" applyNumberFormat="1" applyFont="1" applyFill="1" applyBorder="1" applyAlignment="1">
      <alignment horizontal="right" vertical="top" wrapText="1"/>
    </xf>
    <xf numFmtId="3" fontId="0" fillId="0" borderId="0" xfId="0" applyNumberFormat="1" applyFill="1" applyBorder="1" applyAlignment="1">
      <alignment vertical="top"/>
    </xf>
    <xf numFmtId="167" fontId="0" fillId="0" borderId="0" xfId="1" applyNumberFormat="1" applyFont="1" applyFill="1" applyBorder="1" applyAlignment="1">
      <alignment vertical="top"/>
    </xf>
    <xf numFmtId="0" fontId="7" fillId="0" borderId="0" xfId="0" applyFont="1" applyFill="1" applyBorder="1" applyAlignment="1">
      <alignment horizontal="justify" vertical="top" wrapText="1"/>
    </xf>
    <xf numFmtId="0" fontId="0" fillId="0" borderId="0" xfId="0" applyFill="1" applyBorder="1"/>
    <xf numFmtId="0" fontId="3" fillId="0" borderId="0" xfId="0" applyFont="1" applyFill="1" applyBorder="1"/>
    <xf numFmtId="0" fontId="9" fillId="0" borderId="0" xfId="0" applyFont="1" applyFill="1" applyBorder="1" applyAlignment="1">
      <alignment vertical="center" wrapText="1"/>
    </xf>
    <xf numFmtId="0" fontId="9" fillId="0" borderId="0" xfId="0" applyFont="1" applyFill="1" applyBorder="1" applyAlignment="1">
      <alignment horizontal="right" vertical="top"/>
    </xf>
    <xf numFmtId="165" fontId="0" fillId="0" borderId="0" xfId="8" applyFont="1" applyFill="1" applyBorder="1" applyAlignment="1">
      <alignment vertical="top"/>
    </xf>
    <xf numFmtId="0" fontId="0" fillId="0" borderId="0" xfId="0" applyFill="1" applyBorder="1" applyAlignment="1">
      <alignment vertical="center" wrapText="1"/>
    </xf>
    <xf numFmtId="0" fontId="3" fillId="0" borderId="0" xfId="0" applyFont="1" applyFill="1" applyBorder="1" applyAlignment="1">
      <alignment horizontal="left"/>
    </xf>
    <xf numFmtId="0" fontId="0" fillId="0" borderId="0" xfId="0" applyFill="1" applyBorder="1" applyAlignment="1">
      <alignment vertical="center"/>
    </xf>
    <xf numFmtId="0" fontId="26" fillId="0" borderId="0" xfId="0" applyFont="1" applyAlignment="1">
      <alignment vertical="center"/>
    </xf>
    <xf numFmtId="0" fontId="24" fillId="0" borderId="0" xfId="0" applyFont="1" applyAlignment="1">
      <alignment vertical="center"/>
    </xf>
    <xf numFmtId="0" fontId="4" fillId="0" borderId="0" xfId="0" applyFont="1" applyAlignment="1">
      <alignment vertical="top" wrapText="1"/>
    </xf>
    <xf numFmtId="0" fontId="5" fillId="0" borderId="0" xfId="0" applyFont="1" applyAlignment="1">
      <alignment horizontal="left" vertical="center" indent="2"/>
    </xf>
    <xf numFmtId="0" fontId="5" fillId="0" borderId="0" xfId="0" applyFont="1" applyAlignment="1">
      <alignment horizontal="left" vertical="center" indent="4"/>
    </xf>
    <xf numFmtId="0" fontId="3" fillId="0" borderId="0" xfId="0" applyFont="1" applyFill="1" applyAlignment="1">
      <alignment horizontal="left"/>
    </xf>
    <xf numFmtId="170" fontId="3" fillId="0" borderId="0" xfId="0" applyNumberFormat="1" applyFont="1" applyFill="1" applyBorder="1" applyAlignment="1">
      <alignment horizontal="left"/>
    </xf>
    <xf numFmtId="3" fontId="3" fillId="0" borderId="0" xfId="0" applyNumberFormat="1" applyFont="1" applyFill="1" applyAlignment="1">
      <alignment horizontal="left"/>
    </xf>
    <xf numFmtId="3" fontId="3" fillId="0" borderId="0" xfId="0" applyNumberFormat="1" applyFont="1" applyFill="1" applyBorder="1" applyAlignment="1">
      <alignment horizontal="left"/>
    </xf>
    <xf numFmtId="167" fontId="16" fillId="0" borderId="0" xfId="1" applyNumberFormat="1" applyFont="1" applyBorder="1" applyAlignment="1">
      <alignment horizontal="right" vertical="center" wrapText="1"/>
    </xf>
    <xf numFmtId="167" fontId="17" fillId="0" borderId="0" xfId="1" applyNumberFormat="1" applyFont="1" applyBorder="1" applyAlignment="1">
      <alignment horizontal="right" vertical="center" wrapText="1"/>
    </xf>
    <xf numFmtId="0" fontId="3" fillId="0" borderId="0" xfId="0" applyFont="1" applyAlignment="1">
      <alignment vertical="top"/>
    </xf>
    <xf numFmtId="0" fontId="0" fillId="0" borderId="0" xfId="0" applyAlignment="1">
      <alignment horizontal="center" vertical="top"/>
    </xf>
    <xf numFmtId="0" fontId="3" fillId="3" borderId="0" xfId="3" applyFont="1" applyFill="1" applyBorder="1" applyAlignment="1">
      <alignment horizontal="center" vertical="center" wrapText="1"/>
    </xf>
    <xf numFmtId="0" fontId="0" fillId="0" borderId="0" xfId="0" applyBorder="1"/>
    <xf numFmtId="0" fontId="18" fillId="0" borderId="0" xfId="3" applyFont="1" applyFill="1" applyBorder="1" applyAlignment="1">
      <alignment horizontal="center" vertical="center"/>
    </xf>
    <xf numFmtId="0" fontId="18" fillId="3" borderId="0" xfId="3" applyFont="1" applyFill="1" applyBorder="1" applyAlignment="1">
      <alignment horizontal="center" vertical="center"/>
    </xf>
    <xf numFmtId="0" fontId="3" fillId="3" borderId="0" xfId="3" applyFill="1" applyBorder="1" applyAlignment="1">
      <alignment vertical="center" wrapText="1"/>
    </xf>
    <xf numFmtId="0" fontId="3" fillId="3" borderId="0" xfId="0" applyFont="1" applyFill="1" applyBorder="1" applyAlignment="1">
      <alignment vertical="center" wrapText="1"/>
    </xf>
    <xf numFmtId="0" fontId="3" fillId="3" borderId="0" xfId="0" applyFont="1" applyFill="1" applyBorder="1" applyAlignment="1">
      <alignment horizontal="center" vertical="center" wrapText="1"/>
    </xf>
    <xf numFmtId="0" fontId="3" fillId="3" borderId="0" xfId="3" applyFont="1" applyFill="1" applyBorder="1" applyAlignment="1">
      <alignment vertical="center" wrapText="1"/>
    </xf>
    <xf numFmtId="0" fontId="28" fillId="2" borderId="0" xfId="0" applyFont="1" applyFill="1" applyAlignment="1">
      <alignment wrapText="1"/>
    </xf>
    <xf numFmtId="0" fontId="14" fillId="2" borderId="0" xfId="0" applyFont="1" applyFill="1" applyAlignment="1">
      <alignment horizontal="left" vertical="top"/>
    </xf>
    <xf numFmtId="0" fontId="0" fillId="3" borderId="0" xfId="0" applyFill="1" applyBorder="1"/>
    <xf numFmtId="0" fontId="10" fillId="3" borderId="0" xfId="0" applyFont="1" applyFill="1" applyBorder="1" applyAlignment="1">
      <alignment horizontal="center" wrapText="1"/>
    </xf>
    <xf numFmtId="0" fontId="10" fillId="3" borderId="0" xfId="0" applyFont="1" applyFill="1" applyBorder="1" applyAlignment="1">
      <alignment wrapText="1"/>
    </xf>
    <xf numFmtId="0" fontId="14" fillId="3" borderId="0" xfId="0" applyFont="1" applyFill="1" applyBorder="1" applyAlignment="1">
      <alignment wrapText="1"/>
    </xf>
    <xf numFmtId="0" fontId="4" fillId="3" borderId="0" xfId="0" applyFont="1" applyFill="1" applyBorder="1" applyAlignment="1">
      <alignment horizontal="center" wrapText="1"/>
    </xf>
    <xf numFmtId="0" fontId="4" fillId="3" borderId="0" xfId="0" applyFont="1" applyFill="1" applyBorder="1" applyAlignment="1">
      <alignment wrapText="1"/>
    </xf>
    <xf numFmtId="0" fontId="7" fillId="3" borderId="0" xfId="0" applyFont="1" applyFill="1" applyBorder="1" applyAlignment="1">
      <alignment wrapText="1"/>
    </xf>
    <xf numFmtId="0" fontId="0" fillId="3" borderId="0" xfId="0" applyFill="1" applyBorder="1" applyAlignment="1">
      <alignment wrapText="1"/>
    </xf>
    <xf numFmtId="0" fontId="14" fillId="2" borderId="0" xfId="3" applyFont="1" applyFill="1" applyAlignment="1">
      <alignment horizontal="justify"/>
    </xf>
    <xf numFmtId="0" fontId="10" fillId="2" borderId="0" xfId="3" applyFont="1" applyFill="1" applyAlignment="1">
      <alignment horizontal="justify"/>
    </xf>
    <xf numFmtId="0" fontId="3" fillId="0" borderId="0" xfId="0" applyFont="1" applyAlignment="1">
      <alignment vertical="top"/>
    </xf>
    <xf numFmtId="0" fontId="7" fillId="0" borderId="0" xfId="0" applyFont="1" applyAlignment="1">
      <alignment vertical="top"/>
    </xf>
    <xf numFmtId="0" fontId="7" fillId="0" borderId="0" xfId="3" applyFont="1"/>
    <xf numFmtId="0" fontId="31" fillId="2" borderId="0" xfId="0" applyFont="1" applyFill="1" applyAlignment="1">
      <alignment vertical="top" wrapText="1"/>
    </xf>
    <xf numFmtId="0" fontId="31" fillId="2" borderId="0" xfId="0" applyFont="1" applyFill="1" applyAlignment="1">
      <alignment vertical="center" wrapText="1"/>
    </xf>
    <xf numFmtId="0" fontId="8" fillId="2" borderId="0" xfId="0" applyFont="1" applyFill="1" applyAlignment="1">
      <alignment vertical="center" wrapText="1"/>
    </xf>
    <xf numFmtId="0" fontId="8" fillId="2" borderId="0" xfId="0" applyFont="1" applyFill="1" applyAlignment="1">
      <alignment vertical="top" wrapText="1"/>
    </xf>
    <xf numFmtId="170" fontId="8" fillId="2" borderId="0" xfId="0" applyNumberFormat="1" applyFont="1" applyFill="1" applyAlignment="1">
      <alignment horizontal="right" vertical="center" wrapText="1"/>
    </xf>
    <xf numFmtId="170" fontId="8" fillId="2" borderId="0" xfId="0" applyNumberFormat="1" applyFont="1" applyFill="1" applyBorder="1" applyAlignment="1">
      <alignment horizontal="right" vertical="center" wrapText="1"/>
    </xf>
    <xf numFmtId="170" fontId="8" fillId="2" borderId="4" xfId="0" applyNumberFormat="1" applyFont="1" applyFill="1" applyBorder="1" applyAlignment="1">
      <alignment horizontal="right" vertical="center" wrapText="1"/>
    </xf>
    <xf numFmtId="170" fontId="31" fillId="2" borderId="0" xfId="0" applyNumberFormat="1" applyFont="1" applyFill="1" applyAlignment="1">
      <alignment horizontal="right" vertical="center" wrapText="1"/>
    </xf>
    <xf numFmtId="0" fontId="31" fillId="0" borderId="0" xfId="0" applyFont="1" applyAlignment="1">
      <alignment wrapText="1"/>
    </xf>
    <xf numFmtId="0" fontId="8" fillId="0" borderId="0" xfId="0" applyFont="1" applyAlignment="1">
      <alignment vertical="top" wrapText="1"/>
    </xf>
    <xf numFmtId="0" fontId="31" fillId="3" borderId="0" xfId="0" applyFont="1" applyFill="1" applyAlignment="1">
      <alignment vertical="top" wrapText="1"/>
    </xf>
    <xf numFmtId="170" fontId="8" fillId="2" borderId="9" xfId="0" applyNumberFormat="1" applyFont="1" applyFill="1" applyBorder="1" applyAlignment="1">
      <alignment horizontal="right" vertical="center" wrapText="1"/>
    </xf>
    <xf numFmtId="0" fontId="8" fillId="2" borderId="0" xfId="0" applyFont="1" applyFill="1" applyAlignment="1">
      <alignment horizontal="right" vertical="center" wrapText="1"/>
    </xf>
    <xf numFmtId="0" fontId="8" fillId="2" borderId="0" xfId="0" applyFont="1" applyFill="1" applyAlignment="1">
      <alignment vertical="top"/>
    </xf>
    <xf numFmtId="170" fontId="8" fillId="2" borderId="0" xfId="0" applyNumberFormat="1" applyFont="1" applyFill="1" applyAlignment="1">
      <alignment vertical="center" wrapText="1"/>
    </xf>
    <xf numFmtId="170" fontId="31" fillId="2" borderId="0" xfId="0" applyNumberFormat="1" applyFont="1" applyFill="1" applyAlignment="1">
      <alignment vertical="center" wrapText="1"/>
    </xf>
    <xf numFmtId="170" fontId="8" fillId="0" borderId="0" xfId="0" applyNumberFormat="1" applyFont="1" applyAlignment="1">
      <alignment vertical="center"/>
    </xf>
    <xf numFmtId="170" fontId="8" fillId="2" borderId="3" xfId="0" applyNumberFormat="1" applyFont="1" applyFill="1" applyBorder="1" applyAlignment="1">
      <alignment horizontal="right" vertical="center" wrapText="1"/>
    </xf>
    <xf numFmtId="170" fontId="8" fillId="2" borderId="8" xfId="0" applyNumberFormat="1" applyFont="1" applyFill="1" applyBorder="1" applyAlignment="1">
      <alignment horizontal="right" vertical="center" wrapText="1"/>
    </xf>
    <xf numFmtId="3" fontId="8" fillId="2" borderId="0" xfId="0" applyNumberFormat="1" applyFont="1" applyFill="1" applyBorder="1" applyAlignment="1">
      <alignment horizontal="right" vertical="top" wrapText="1"/>
    </xf>
    <xf numFmtId="3" fontId="31" fillId="2" borderId="0" xfId="0" applyNumberFormat="1" applyFont="1" applyFill="1" applyBorder="1" applyAlignment="1">
      <alignment horizontal="right" vertical="top" wrapText="1"/>
    </xf>
    <xf numFmtId="0" fontId="31" fillId="2" borderId="0" xfId="0" applyFont="1" applyFill="1" applyAlignment="1">
      <alignment vertical="top"/>
    </xf>
    <xf numFmtId="0" fontId="8" fillId="0" borderId="0" xfId="0" applyFont="1" applyAlignment="1">
      <alignment vertical="center"/>
    </xf>
    <xf numFmtId="0" fontId="31" fillId="4" borderId="0" xfId="0" applyFont="1" applyFill="1" applyAlignment="1">
      <alignment horizontal="left" vertical="center" wrapText="1"/>
    </xf>
    <xf numFmtId="0" fontId="31" fillId="4" borderId="0" xfId="0" applyFont="1" applyFill="1" applyAlignment="1">
      <alignment vertical="center" wrapText="1"/>
    </xf>
    <xf numFmtId="0" fontId="8" fillId="4" borderId="0" xfId="0" applyFont="1" applyFill="1" applyAlignment="1">
      <alignment vertical="center" wrapText="1"/>
    </xf>
    <xf numFmtId="0" fontId="8" fillId="4" borderId="0" xfId="0" applyFont="1" applyFill="1" applyAlignment="1">
      <alignment horizontal="left" vertical="center"/>
    </xf>
    <xf numFmtId="170" fontId="8" fillId="4" borderId="0" xfId="0" applyNumberFormat="1" applyFont="1" applyFill="1" applyAlignment="1">
      <alignment horizontal="right" wrapText="1"/>
    </xf>
    <xf numFmtId="170" fontId="8" fillId="4" borderId="6" xfId="0" applyNumberFormat="1" applyFont="1" applyFill="1" applyBorder="1" applyAlignment="1">
      <alignment horizontal="right" wrapText="1"/>
    </xf>
    <xf numFmtId="0" fontId="31" fillId="4" borderId="0" xfId="0" applyFont="1" applyFill="1" applyAlignment="1">
      <alignment horizontal="left" vertical="center"/>
    </xf>
    <xf numFmtId="170" fontId="31" fillId="4" borderId="8" xfId="0" applyNumberFormat="1" applyFont="1" applyFill="1" applyBorder="1" applyAlignment="1">
      <alignment horizontal="right" wrapText="1"/>
    </xf>
    <xf numFmtId="170" fontId="33" fillId="4" borderId="0" xfId="0" applyNumberFormat="1" applyFont="1" applyFill="1" applyAlignment="1">
      <alignment wrapText="1"/>
    </xf>
    <xf numFmtId="0" fontId="33" fillId="4" borderId="0" xfId="0" applyFont="1" applyFill="1" applyAlignment="1">
      <alignment horizontal="left" wrapText="1"/>
    </xf>
    <xf numFmtId="3" fontId="31" fillId="2" borderId="0" xfId="0" applyNumberFormat="1" applyFont="1" applyFill="1" applyBorder="1" applyAlignment="1">
      <alignment horizontal="right" wrapText="1"/>
    </xf>
    <xf numFmtId="3" fontId="8" fillId="2" borderId="0" xfId="0" applyNumberFormat="1" applyFont="1" applyFill="1" applyBorder="1" applyAlignment="1">
      <alignment horizontal="right" wrapText="1"/>
    </xf>
    <xf numFmtId="0" fontId="8" fillId="2" borderId="0" xfId="0" applyFont="1" applyFill="1" applyAlignment="1">
      <alignment horizontal="center" vertical="top" wrapText="1"/>
    </xf>
    <xf numFmtId="0" fontId="8" fillId="4" borderId="0" xfId="0" applyFont="1" applyFill="1" applyAlignment="1">
      <alignment horizontal="right" vertical="center" wrapText="1"/>
    </xf>
    <xf numFmtId="170" fontId="8" fillId="4" borderId="0" xfId="0" applyNumberFormat="1" applyFont="1" applyFill="1" applyAlignment="1">
      <alignment horizontal="right" vertical="center" wrapText="1"/>
    </xf>
    <xf numFmtId="170" fontId="8" fillId="4" borderId="0" xfId="0" applyNumberFormat="1" applyFont="1" applyFill="1" applyBorder="1" applyAlignment="1">
      <alignment horizontal="right" vertical="center" wrapText="1"/>
    </xf>
    <xf numFmtId="170" fontId="8" fillId="4" borderId="4" xfId="0" applyNumberFormat="1" applyFont="1" applyFill="1" applyBorder="1" applyAlignment="1">
      <alignment horizontal="right" vertical="center" wrapText="1"/>
    </xf>
    <xf numFmtId="170" fontId="8" fillId="4" borderId="3" xfId="0" applyNumberFormat="1" applyFont="1" applyFill="1" applyBorder="1" applyAlignment="1">
      <alignment horizontal="right" vertical="center" wrapText="1"/>
    </xf>
    <xf numFmtId="170" fontId="8" fillId="4" borderId="0" xfId="0" applyNumberFormat="1" applyFont="1" applyFill="1" applyAlignment="1">
      <alignment vertical="center" wrapText="1"/>
    </xf>
    <xf numFmtId="170" fontId="8" fillId="4" borderId="9" xfId="0" applyNumberFormat="1" applyFont="1" applyFill="1" applyBorder="1" applyAlignment="1">
      <alignment horizontal="right" vertical="center" wrapText="1"/>
    </xf>
    <xf numFmtId="0" fontId="8" fillId="3" borderId="0" xfId="0" applyFont="1" applyFill="1" applyAlignment="1">
      <alignment vertical="top"/>
    </xf>
    <xf numFmtId="170" fontId="8" fillId="4" borderId="6" xfId="0" applyNumberFormat="1" applyFont="1" applyFill="1" applyBorder="1" applyAlignment="1">
      <alignment horizontal="right" vertical="center" wrapText="1"/>
    </xf>
    <xf numFmtId="170" fontId="8" fillId="4" borderId="8" xfId="0" applyNumberFormat="1" applyFont="1" applyFill="1" applyBorder="1" applyAlignment="1">
      <alignment horizontal="right" vertical="center" wrapText="1"/>
    </xf>
    <xf numFmtId="171" fontId="8" fillId="4" borderId="6" xfId="0" applyNumberFormat="1" applyFont="1" applyFill="1" applyBorder="1" applyAlignment="1">
      <alignment horizontal="right" vertical="center" wrapText="1"/>
    </xf>
    <xf numFmtId="171" fontId="8" fillId="4" borderId="8" xfId="0" applyNumberFormat="1" applyFont="1" applyFill="1" applyBorder="1" applyAlignment="1">
      <alignment horizontal="right" vertical="center" wrapText="1"/>
    </xf>
    <xf numFmtId="0" fontId="8" fillId="2" borderId="0" xfId="0" applyFont="1" applyFill="1" applyBorder="1" applyAlignment="1">
      <alignment vertical="top" wrapText="1"/>
    </xf>
    <xf numFmtId="0" fontId="8" fillId="2" borderId="0" xfId="0" applyFont="1" applyFill="1" applyBorder="1" applyAlignment="1">
      <alignment vertical="top"/>
    </xf>
    <xf numFmtId="0" fontId="8" fillId="2" borderId="0" xfId="0" applyFont="1" applyFill="1"/>
    <xf numFmtId="0" fontId="8" fillId="4" borderId="0" xfId="0" applyFont="1" applyFill="1" applyBorder="1" applyAlignment="1">
      <alignment horizontal="left" vertical="center" wrapText="1"/>
    </xf>
    <xf numFmtId="0" fontId="8" fillId="4" borderId="3" xfId="0" applyFont="1" applyFill="1" applyBorder="1" applyAlignment="1">
      <alignment horizontal="left" vertical="center" wrapText="1"/>
    </xf>
    <xf numFmtId="3" fontId="8" fillId="2" borderId="0" xfId="0" applyNumberFormat="1" applyFont="1" applyFill="1" applyBorder="1"/>
    <xf numFmtId="0" fontId="31" fillId="4" borderId="4" xfId="0" applyFont="1" applyFill="1" applyBorder="1" applyAlignment="1">
      <alignment horizontal="left" vertical="center" wrapText="1"/>
    </xf>
    <xf numFmtId="0" fontId="8" fillId="4" borderId="0" xfId="0" applyFont="1" applyFill="1" applyAlignment="1">
      <alignment horizontal="justify" vertical="center" wrapText="1"/>
    </xf>
    <xf numFmtId="0" fontId="8" fillId="4" borderId="0" xfId="0" applyFont="1" applyFill="1" applyBorder="1" applyAlignment="1">
      <alignment horizontal="justify" vertical="center" wrapText="1"/>
    </xf>
    <xf numFmtId="0" fontId="8" fillId="4" borderId="3" xfId="0" applyFont="1" applyFill="1" applyBorder="1" applyAlignment="1">
      <alignment horizontal="justify" vertical="center" wrapText="1"/>
    </xf>
    <xf numFmtId="0" fontId="8" fillId="4" borderId="4" xfId="0" applyFont="1" applyFill="1" applyBorder="1" applyAlignment="1">
      <alignment horizontal="justify" vertical="center" wrapText="1"/>
    </xf>
    <xf numFmtId="170" fontId="8" fillId="3" borderId="0" xfId="3" applyNumberFormat="1" applyFont="1" applyFill="1" applyAlignment="1">
      <alignment horizontal="right" wrapText="1"/>
    </xf>
    <xf numFmtId="0" fontId="31" fillId="3" borderId="2" xfId="3" applyFont="1" applyFill="1" applyBorder="1" applyAlignment="1">
      <alignment horizontal="justify" vertical="top" wrapText="1"/>
    </xf>
    <xf numFmtId="170" fontId="31" fillId="3" borderId="2" xfId="3" applyNumberFormat="1" applyFont="1" applyFill="1" applyBorder="1" applyAlignment="1">
      <alignment horizontal="right" wrapText="1"/>
    </xf>
    <xf numFmtId="170" fontId="8" fillId="3" borderId="0" xfId="3" applyNumberFormat="1" applyFont="1" applyFill="1" applyAlignment="1">
      <alignment horizontal="right" vertical="top" wrapText="1"/>
    </xf>
    <xf numFmtId="170" fontId="31" fillId="3" borderId="0" xfId="3" applyNumberFormat="1" applyFont="1" applyFill="1" applyAlignment="1">
      <alignment horizontal="right" wrapText="1"/>
    </xf>
    <xf numFmtId="0" fontId="35" fillId="3" borderId="0" xfId="3" applyFont="1" applyFill="1"/>
    <xf numFmtId="0" fontId="8" fillId="3" borderId="0" xfId="3" applyFont="1" applyFill="1"/>
    <xf numFmtId="0" fontId="31" fillId="3" borderId="4" xfId="3" applyFont="1" applyFill="1" applyBorder="1"/>
    <xf numFmtId="0" fontId="8" fillId="3" borderId="4" xfId="3" applyFont="1" applyFill="1" applyBorder="1"/>
    <xf numFmtId="0" fontId="25" fillId="2" borderId="3" xfId="3" applyFont="1" applyFill="1" applyBorder="1" applyAlignment="1">
      <alignment vertical="top" wrapText="1"/>
    </xf>
    <xf numFmtId="0" fontId="8" fillId="2" borderId="3" xfId="3" applyFont="1" applyFill="1" applyBorder="1" applyAlignment="1">
      <alignment vertical="top" wrapText="1"/>
    </xf>
    <xf numFmtId="170" fontId="8" fillId="2" borderId="3" xfId="3" applyNumberFormat="1" applyFont="1" applyFill="1" applyBorder="1" applyAlignment="1">
      <alignment horizontal="right" vertical="top" wrapText="1"/>
    </xf>
    <xf numFmtId="0" fontId="8" fillId="2" borderId="10" xfId="3" applyFont="1" applyFill="1" applyBorder="1" applyAlignment="1">
      <alignment vertical="top" wrapText="1"/>
    </xf>
    <xf numFmtId="0" fontId="25" fillId="2" borderId="10" xfId="3" applyFont="1" applyFill="1" applyBorder="1" applyAlignment="1">
      <alignment vertical="top" wrapText="1"/>
    </xf>
    <xf numFmtId="0" fontId="8" fillId="2" borderId="0" xfId="3" applyFont="1" applyFill="1" applyAlignment="1">
      <alignment horizontal="justify" vertical="top"/>
    </xf>
    <xf numFmtId="0" fontId="8" fillId="2" borderId="0" xfId="3" applyFont="1" applyFill="1"/>
    <xf numFmtId="0" fontId="8" fillId="0" borderId="4" xfId="3" applyFont="1" applyBorder="1" applyAlignment="1">
      <alignment vertical="top" wrapText="1"/>
    </xf>
    <xf numFmtId="0" fontId="8" fillId="0" borderId="4" xfId="3" applyFont="1" applyBorder="1"/>
    <xf numFmtId="0" fontId="8" fillId="2" borderId="1" xfId="0" applyFont="1" applyFill="1" applyBorder="1" applyAlignment="1">
      <alignment horizontal="left" vertical="top" wrapText="1"/>
    </xf>
    <xf numFmtId="0" fontId="8" fillId="2" borderId="1" xfId="0" applyFont="1" applyFill="1" applyBorder="1" applyAlignment="1">
      <alignment horizontal="justify" vertical="top" wrapText="1"/>
    </xf>
    <xf numFmtId="0" fontId="8" fillId="0" borderId="0" xfId="0" applyFont="1" applyAlignment="1">
      <alignment horizontal="justify" vertical="center" wrapText="1"/>
    </xf>
    <xf numFmtId="167" fontId="8" fillId="0" borderId="0" xfId="1" applyNumberFormat="1" applyFont="1" applyAlignment="1">
      <alignment horizontal="right" vertical="center" wrapText="1"/>
    </xf>
    <xf numFmtId="167" fontId="8" fillId="0" borderId="6" xfId="1" applyNumberFormat="1" applyFont="1" applyBorder="1" applyAlignment="1">
      <alignment horizontal="right" vertical="center" wrapText="1"/>
    </xf>
    <xf numFmtId="0" fontId="31" fillId="0" borderId="6" xfId="0" applyFont="1" applyBorder="1" applyAlignment="1">
      <alignment horizontal="justify" vertical="center" wrapText="1"/>
    </xf>
    <xf numFmtId="167" fontId="8" fillId="0" borderId="0" xfId="1" applyNumberFormat="1" applyFont="1" applyAlignment="1">
      <alignment horizontal="right" vertical="top" wrapText="1"/>
    </xf>
    <xf numFmtId="167" fontId="8" fillId="0" borderId="3" xfId="1" applyNumberFormat="1" applyFont="1" applyBorder="1" applyAlignment="1">
      <alignment horizontal="right" vertical="top" wrapText="1"/>
    </xf>
    <xf numFmtId="167" fontId="8" fillId="0" borderId="0" xfId="1" applyNumberFormat="1" applyFont="1" applyBorder="1" applyAlignment="1">
      <alignment horizontal="right" vertical="center" wrapText="1"/>
    </xf>
    <xf numFmtId="167" fontId="31" fillId="0" borderId="0" xfId="1" applyNumberFormat="1" applyFont="1" applyBorder="1" applyAlignment="1">
      <alignment horizontal="right" vertical="center" wrapText="1"/>
    </xf>
    <xf numFmtId="0" fontId="31" fillId="0" borderId="0" xfId="0" applyFont="1" applyBorder="1" applyAlignment="1">
      <alignment horizontal="justify" vertical="center" wrapText="1"/>
    </xf>
    <xf numFmtId="10" fontId="31" fillId="0" borderId="0" xfId="0" applyNumberFormat="1" applyFont="1" applyBorder="1" applyAlignment="1">
      <alignment horizontal="right" vertical="center" wrapText="1"/>
    </xf>
    <xf numFmtId="0" fontId="8" fillId="0" borderId="6" xfId="0" applyFont="1" applyBorder="1" applyAlignment="1">
      <alignment horizontal="justify" vertical="center" wrapText="1"/>
    </xf>
    <xf numFmtId="0" fontId="25" fillId="0" borderId="0" xfId="0" applyFont="1" applyAlignment="1">
      <alignment horizontal="justify" vertical="center" wrapText="1"/>
    </xf>
    <xf numFmtId="0" fontId="25" fillId="0" borderId="0" xfId="0" applyFont="1" applyBorder="1" applyAlignment="1">
      <alignment horizontal="justify" vertical="center" wrapText="1"/>
    </xf>
    <xf numFmtId="172" fontId="8" fillId="0" borderId="0" xfId="8" applyNumberFormat="1" applyFont="1" applyBorder="1" applyAlignment="1">
      <alignment horizontal="right" vertical="center" wrapText="1"/>
    </xf>
    <xf numFmtId="166" fontId="8" fillId="0" borderId="0" xfId="1" applyFont="1" applyBorder="1" applyAlignment="1">
      <alignment horizontal="right" vertical="center" wrapText="1"/>
    </xf>
    <xf numFmtId="172" fontId="8" fillId="0" borderId="6" xfId="8" applyNumberFormat="1" applyFont="1" applyBorder="1" applyAlignment="1">
      <alignment horizontal="right" vertical="center" wrapText="1"/>
    </xf>
    <xf numFmtId="0" fontId="8" fillId="0" borderId="0" xfId="0" applyFont="1" applyFill="1" applyBorder="1"/>
    <xf numFmtId="0" fontId="31" fillId="0" borderId="0" xfId="0" applyFont="1" applyFill="1" applyBorder="1" applyAlignment="1">
      <alignment wrapText="1"/>
    </xf>
    <xf numFmtId="0" fontId="37" fillId="0" borderId="0" xfId="0" applyFont="1" applyFill="1" applyBorder="1" applyAlignment="1">
      <alignment horizontal="right" vertical="top" wrapText="1"/>
    </xf>
    <xf numFmtId="0" fontId="38" fillId="0" borderId="0" xfId="0" applyFont="1" applyFill="1" applyBorder="1" applyAlignment="1">
      <alignment horizontal="right" vertical="center" wrapText="1"/>
    </xf>
    <xf numFmtId="0" fontId="8" fillId="0" borderId="0" xfId="0" applyFont="1" applyFill="1" applyBorder="1" applyAlignment="1">
      <alignment horizontal="justify" vertical="center" wrapText="1"/>
    </xf>
    <xf numFmtId="3" fontId="8" fillId="0" borderId="0" xfId="0" applyNumberFormat="1" applyFont="1" applyFill="1" applyBorder="1" applyAlignment="1">
      <alignment horizontal="right" vertical="center" wrapText="1"/>
    </xf>
    <xf numFmtId="3" fontId="31" fillId="0" borderId="0" xfId="0" applyNumberFormat="1" applyFont="1" applyFill="1" applyBorder="1" applyAlignment="1">
      <alignment horizontal="right" vertical="center" wrapText="1"/>
    </xf>
    <xf numFmtId="168" fontId="31" fillId="0" borderId="0" xfId="0" applyNumberFormat="1" applyFont="1" applyFill="1" applyBorder="1" applyAlignment="1">
      <alignment horizontal="right" vertical="center" wrapText="1"/>
    </xf>
    <xf numFmtId="0" fontId="8" fillId="0" borderId="0" xfId="0" applyFont="1"/>
    <xf numFmtId="0" fontId="8" fillId="0" borderId="0" xfId="0" applyFont="1" applyFill="1" applyBorder="1" applyAlignment="1">
      <alignment vertical="top"/>
    </xf>
    <xf numFmtId="0" fontId="37" fillId="0" borderId="0" xfId="0" applyFont="1" applyFill="1" applyBorder="1" applyAlignment="1">
      <alignment vertical="center"/>
    </xf>
    <xf numFmtId="0" fontId="37" fillId="0" borderId="0" xfId="0" applyFont="1" applyFill="1" applyBorder="1" applyAlignment="1">
      <alignment horizontal="right" vertical="top"/>
    </xf>
    <xf numFmtId="165" fontId="37" fillId="0" borderId="0" xfId="8" applyFont="1" applyFill="1" applyBorder="1" applyAlignment="1">
      <alignment horizontal="right" vertical="top"/>
    </xf>
    <xf numFmtId="0" fontId="8" fillId="0" borderId="0" xfId="0" applyFont="1" applyAlignment="1">
      <alignment horizontal="left" vertical="center" indent="2"/>
    </xf>
    <xf numFmtId="0" fontId="25" fillId="0" borderId="0" xfId="0" applyFont="1" applyAlignment="1">
      <alignment vertical="center" wrapText="1"/>
    </xf>
    <xf numFmtId="0" fontId="31" fillId="0" borderId="0" xfId="0" applyFont="1" applyFill="1" applyBorder="1" applyAlignment="1">
      <alignment horizontal="justify" vertical="center"/>
    </xf>
    <xf numFmtId="3" fontId="8" fillId="0" borderId="0" xfId="0" applyNumberFormat="1" applyFont="1" applyFill="1" applyBorder="1" applyAlignment="1">
      <alignment horizontal="right" vertical="center"/>
    </xf>
    <xf numFmtId="3" fontId="31" fillId="0" borderId="0" xfId="0" applyNumberFormat="1" applyFont="1" applyFill="1" applyBorder="1" applyAlignment="1">
      <alignment horizontal="right" vertical="center"/>
    </xf>
    <xf numFmtId="10" fontId="31" fillId="0" borderId="0" xfId="0" applyNumberFormat="1" applyFont="1" applyFill="1" applyBorder="1" applyAlignment="1">
      <alignment horizontal="right" vertical="center"/>
    </xf>
    <xf numFmtId="0" fontId="31" fillId="0" borderId="0" xfId="0" applyFont="1" applyFill="1" applyBorder="1" applyAlignment="1">
      <alignment vertical="center"/>
    </xf>
    <xf numFmtId="0" fontId="8" fillId="0" borderId="0" xfId="0" applyFont="1" applyFill="1" applyBorder="1" applyAlignment="1">
      <alignment horizontal="justify" vertical="center"/>
    </xf>
    <xf numFmtId="168" fontId="31" fillId="0" borderId="0" xfId="0" applyNumberFormat="1" applyFont="1" applyFill="1" applyBorder="1" applyAlignment="1">
      <alignment horizontal="right" vertical="center"/>
    </xf>
    <xf numFmtId="0" fontId="8" fillId="0" borderId="0" xfId="0" applyFont="1" applyFill="1" applyAlignment="1">
      <alignment vertical="center"/>
    </xf>
    <xf numFmtId="167" fontId="8" fillId="4" borderId="0" xfId="1" applyNumberFormat="1" applyFont="1" applyFill="1" applyAlignment="1">
      <alignment horizontal="right" vertical="center" wrapText="1"/>
    </xf>
    <xf numFmtId="167" fontId="8" fillId="4" borderId="6" xfId="1" applyNumberFormat="1" applyFont="1" applyFill="1" applyBorder="1" applyAlignment="1">
      <alignment horizontal="right" vertical="center" wrapText="1"/>
    </xf>
    <xf numFmtId="0" fontId="31" fillId="0" borderId="0" xfId="0" applyFont="1" applyAlignment="1">
      <alignment vertical="center" wrapText="1"/>
    </xf>
    <xf numFmtId="0" fontId="31" fillId="0" borderId="0" xfId="0" applyFont="1" applyAlignment="1">
      <alignment horizontal="left" vertical="center" wrapText="1" indent="2"/>
    </xf>
    <xf numFmtId="167" fontId="8" fillId="4" borderId="0" xfId="1" applyNumberFormat="1" applyFont="1" applyFill="1" applyAlignment="1">
      <alignment vertical="center" wrapText="1"/>
    </xf>
    <xf numFmtId="167" fontId="8" fillId="0" borderId="0" xfId="1" applyNumberFormat="1" applyFont="1" applyAlignment="1">
      <alignment vertical="center" wrapText="1"/>
    </xf>
    <xf numFmtId="0" fontId="25" fillId="4" borderId="0" xfId="0" applyFont="1" applyFill="1" applyAlignment="1">
      <alignment vertical="center" wrapText="1"/>
    </xf>
    <xf numFmtId="0" fontId="35" fillId="4" borderId="0" xfId="0" applyFont="1" applyFill="1" applyAlignment="1">
      <alignment vertical="center" wrapText="1"/>
    </xf>
    <xf numFmtId="0" fontId="31" fillId="4" borderId="0" xfId="0" applyFont="1" applyFill="1" applyAlignment="1">
      <alignment horizontal="justify" vertical="center" wrapText="1"/>
    </xf>
    <xf numFmtId="0" fontId="31" fillId="0" borderId="0" xfId="0" applyFont="1" applyAlignment="1">
      <alignment horizontal="justify" vertical="center" wrapText="1"/>
    </xf>
    <xf numFmtId="0" fontId="35" fillId="0" borderId="0" xfId="0" applyFont="1" applyAlignment="1">
      <alignment horizontal="justify" vertical="center" wrapText="1"/>
    </xf>
    <xf numFmtId="0" fontId="35" fillId="4" borderId="0" xfId="0" applyFont="1" applyFill="1" applyAlignment="1">
      <alignment horizontal="justify" vertical="center" wrapText="1"/>
    </xf>
    <xf numFmtId="0" fontId="25" fillId="4" borderId="0" xfId="0" applyFont="1" applyFill="1" applyAlignment="1">
      <alignment horizontal="justify" vertical="center" wrapText="1"/>
    </xf>
    <xf numFmtId="166" fontId="8" fillId="0" borderId="0" xfId="1" applyFont="1" applyAlignment="1">
      <alignment horizontal="right" vertical="center" wrapText="1"/>
    </xf>
    <xf numFmtId="166" fontId="31" fillId="0" borderId="0" xfId="1" applyFont="1" applyBorder="1" applyAlignment="1">
      <alignment horizontal="right" vertical="center" wrapText="1"/>
    </xf>
    <xf numFmtId="0" fontId="25" fillId="0" borderId="0" xfId="0" applyFont="1"/>
    <xf numFmtId="0" fontId="8" fillId="0" borderId="0" xfId="0" applyFont="1" applyAlignment="1">
      <alignment horizontal="justify" vertical="center"/>
    </xf>
    <xf numFmtId="0" fontId="31" fillId="0" borderId="0" xfId="0" applyFont="1" applyAlignment="1">
      <alignment horizontal="right" vertical="center" wrapText="1"/>
    </xf>
    <xf numFmtId="0" fontId="42" fillId="0" borderId="0" xfId="0" applyFont="1" applyAlignment="1">
      <alignment vertical="center"/>
    </xf>
    <xf numFmtId="0" fontId="31" fillId="0" borderId="0" xfId="0" applyFont="1" applyAlignment="1">
      <alignment horizontal="left" vertical="center" wrapText="1"/>
    </xf>
    <xf numFmtId="0" fontId="25" fillId="0" borderId="0" xfId="0" applyFont="1" applyAlignment="1">
      <alignment horizontal="left" vertical="center" wrapText="1"/>
    </xf>
    <xf numFmtId="167" fontId="44" fillId="0" borderId="0" xfId="1" applyNumberFormat="1" applyFont="1" applyAlignment="1">
      <alignment horizontal="right" vertical="center" wrapText="1"/>
    </xf>
    <xf numFmtId="0" fontId="25" fillId="0" borderId="6" xfId="0" applyFont="1" applyBorder="1" applyAlignment="1">
      <alignment horizontal="left" vertical="center" wrapText="1"/>
    </xf>
    <xf numFmtId="0" fontId="44" fillId="0" borderId="0" xfId="0" applyFont="1" applyAlignment="1">
      <alignment horizontal="right" vertical="center" wrapText="1"/>
    </xf>
    <xf numFmtId="0" fontId="25" fillId="0" borderId="0" xfId="0" applyFont="1" applyBorder="1" applyAlignment="1">
      <alignment horizontal="left" vertical="center" wrapText="1"/>
    </xf>
    <xf numFmtId="167" fontId="44" fillId="0" borderId="5" xfId="1" applyNumberFormat="1" applyFont="1" applyBorder="1" applyAlignment="1">
      <alignment vertical="center" wrapText="1"/>
    </xf>
    <xf numFmtId="0" fontId="31" fillId="0" borderId="0" xfId="0" applyFont="1" applyBorder="1" applyAlignment="1">
      <alignment horizontal="left" vertical="center" wrapText="1"/>
    </xf>
    <xf numFmtId="167" fontId="44" fillId="0" borderId="0" xfId="1" applyNumberFormat="1" applyFont="1" applyBorder="1" applyAlignment="1">
      <alignment horizontal="right" vertical="center" wrapText="1"/>
    </xf>
    <xf numFmtId="167" fontId="43" fillId="0" borderId="0" xfId="1" applyNumberFormat="1" applyFont="1" applyBorder="1" applyAlignment="1">
      <alignment horizontal="right" vertical="center" wrapText="1"/>
    </xf>
    <xf numFmtId="0" fontId="35" fillId="0" borderId="0" xfId="0" applyFont="1" applyAlignment="1">
      <alignment horizontal="left" vertical="center" wrapText="1"/>
    </xf>
    <xf numFmtId="167" fontId="43" fillId="0" borderId="5" xfId="1" applyNumberFormat="1" applyFont="1" applyBorder="1" applyAlignment="1">
      <alignment vertical="center" wrapText="1"/>
    </xf>
    <xf numFmtId="0" fontId="38" fillId="0" borderId="0" xfId="0" applyFont="1" applyAlignment="1">
      <alignment horizontal="right" vertical="center" wrapText="1"/>
    </xf>
    <xf numFmtId="0" fontId="25" fillId="0" borderId="0" xfId="0" applyFont="1" applyAlignment="1">
      <alignment wrapText="1"/>
    </xf>
    <xf numFmtId="0" fontId="7" fillId="2" borderId="0" xfId="0" applyFont="1" applyFill="1" applyAlignment="1">
      <alignment vertical="top"/>
    </xf>
    <xf numFmtId="0" fontId="45" fillId="0" borderId="0" xfId="0" applyFont="1" applyAlignment="1">
      <alignment vertical="top"/>
    </xf>
    <xf numFmtId="0" fontId="47" fillId="3" borderId="0" xfId="0" applyFont="1" applyFill="1" applyBorder="1" applyAlignment="1">
      <alignment horizontal="center" wrapText="1"/>
    </xf>
    <xf numFmtId="0" fontId="46" fillId="3" borderId="0" xfId="0" applyFont="1" applyFill="1" applyBorder="1" applyAlignment="1">
      <alignment wrapText="1"/>
    </xf>
    <xf numFmtId="0" fontId="3" fillId="3" borderId="0" xfId="0" applyFont="1" applyFill="1" applyBorder="1" applyAlignment="1">
      <alignment horizontal="center" wrapText="1"/>
    </xf>
    <xf numFmtId="0" fontId="3" fillId="3" borderId="0" xfId="0" applyFont="1" applyFill="1" applyBorder="1" applyAlignment="1">
      <alignment wrapText="1"/>
    </xf>
    <xf numFmtId="170" fontId="8" fillId="0" borderId="4" xfId="0" applyNumberFormat="1" applyFont="1" applyFill="1" applyBorder="1" applyAlignment="1">
      <alignment horizontal="right" vertical="center" wrapText="1"/>
    </xf>
    <xf numFmtId="170" fontId="8" fillId="0" borderId="9" xfId="0" applyNumberFormat="1" applyFont="1" applyFill="1" applyBorder="1" applyAlignment="1">
      <alignment horizontal="right" vertical="center" wrapText="1"/>
    </xf>
    <xf numFmtId="0" fontId="7" fillId="0" borderId="0" xfId="0" applyFont="1" applyFill="1" applyAlignment="1">
      <alignment vertical="top"/>
    </xf>
    <xf numFmtId="0" fontId="8" fillId="0" borderId="0" xfId="0" applyFont="1" applyFill="1" applyAlignment="1">
      <alignment vertical="top"/>
    </xf>
    <xf numFmtId="167" fontId="8" fillId="0" borderId="0" xfId="1" applyNumberFormat="1" applyFont="1" applyFill="1" applyAlignment="1">
      <alignment horizontal="right" vertical="center" wrapText="1"/>
    </xf>
    <xf numFmtId="10" fontId="31" fillId="0" borderId="0" xfId="0" applyNumberFormat="1" applyFont="1" applyFill="1" applyAlignment="1">
      <alignment horizontal="right" vertical="center" wrapText="1"/>
    </xf>
    <xf numFmtId="167" fontId="8" fillId="0" borderId="6" xfId="1" applyNumberFormat="1" applyFont="1" applyFill="1" applyBorder="1" applyAlignment="1">
      <alignment horizontal="right" vertical="center" wrapText="1"/>
    </xf>
    <xf numFmtId="10" fontId="31" fillId="0" borderId="6" xfId="0" applyNumberFormat="1" applyFont="1" applyFill="1" applyBorder="1" applyAlignment="1">
      <alignment horizontal="right" vertical="center" wrapText="1"/>
    </xf>
    <xf numFmtId="167" fontId="8" fillId="0" borderId="5" xfId="1" applyNumberFormat="1" applyFont="1" applyFill="1" applyBorder="1" applyAlignment="1">
      <alignment horizontal="right" vertical="center" wrapText="1"/>
    </xf>
    <xf numFmtId="10" fontId="31" fillId="0" borderId="5" xfId="0" applyNumberFormat="1" applyFont="1" applyFill="1" applyBorder="1" applyAlignment="1">
      <alignment horizontal="right" vertical="center" wrapText="1"/>
    </xf>
    <xf numFmtId="167" fontId="8" fillId="0" borderId="0" xfId="1" applyNumberFormat="1" applyFont="1" applyFill="1" applyBorder="1" applyAlignment="1">
      <alignment horizontal="right" vertical="center" wrapText="1"/>
    </xf>
    <xf numFmtId="10" fontId="31" fillId="0" borderId="0" xfId="0" applyNumberFormat="1" applyFont="1" applyFill="1" applyBorder="1" applyAlignment="1">
      <alignment horizontal="right" vertical="center" wrapText="1"/>
    </xf>
    <xf numFmtId="167" fontId="31" fillId="0" borderId="6" xfId="1" applyNumberFormat="1" applyFont="1" applyFill="1" applyBorder="1" applyAlignment="1">
      <alignment horizontal="right" vertical="center" wrapText="1"/>
    </xf>
    <xf numFmtId="0" fontId="8" fillId="0" borderId="0" xfId="0" applyFont="1" applyFill="1" applyBorder="1" applyAlignment="1">
      <alignment horizontal="right" vertical="center" wrapText="1"/>
    </xf>
    <xf numFmtId="0" fontId="31" fillId="0" borderId="0" xfId="0" applyFont="1" applyFill="1" applyBorder="1" applyAlignment="1">
      <alignment vertical="center" wrapText="1"/>
    </xf>
    <xf numFmtId="167" fontId="31" fillId="0" borderId="0" xfId="1" applyNumberFormat="1" applyFont="1" applyFill="1" applyAlignment="1">
      <alignment horizontal="right" vertical="center" wrapText="1"/>
    </xf>
    <xf numFmtId="9" fontId="8" fillId="0" borderId="0" xfId="0" applyNumberFormat="1" applyFont="1" applyFill="1" applyAlignment="1">
      <alignment horizontal="right" vertical="center" wrapText="1"/>
    </xf>
    <xf numFmtId="9" fontId="8" fillId="0" borderId="6" xfId="0" applyNumberFormat="1" applyFont="1" applyFill="1" applyBorder="1" applyAlignment="1">
      <alignment horizontal="right" vertical="center" wrapText="1"/>
    </xf>
    <xf numFmtId="9" fontId="8" fillId="0" borderId="5" xfId="0" applyNumberFormat="1" applyFont="1" applyFill="1" applyBorder="1" applyAlignment="1">
      <alignment horizontal="right" vertical="center" wrapText="1"/>
    </xf>
    <xf numFmtId="167" fontId="31" fillId="0" borderId="8" xfId="1" applyNumberFormat="1" applyFont="1" applyFill="1" applyBorder="1" applyAlignment="1">
      <alignment horizontal="right" vertical="center" wrapText="1"/>
    </xf>
    <xf numFmtId="166" fontId="8" fillId="0" borderId="0" xfId="1" applyFont="1" applyFill="1" applyAlignment="1">
      <alignment horizontal="right" vertical="center" wrapText="1"/>
    </xf>
    <xf numFmtId="166" fontId="8" fillId="0" borderId="6" xfId="1" applyFont="1" applyFill="1" applyBorder="1" applyAlignment="1">
      <alignment horizontal="right" vertical="center" wrapText="1"/>
    </xf>
    <xf numFmtId="166" fontId="8" fillId="0" borderId="5" xfId="1" applyFont="1" applyFill="1" applyBorder="1" applyAlignment="1">
      <alignment horizontal="right" vertical="center" wrapText="1"/>
    </xf>
    <xf numFmtId="167" fontId="8" fillId="0" borderId="5" xfId="0" applyNumberFormat="1" applyFont="1" applyFill="1" applyBorder="1" applyAlignment="1">
      <alignment horizontal="right" vertical="center" wrapText="1"/>
    </xf>
    <xf numFmtId="167" fontId="44" fillId="0" borderId="14" xfId="1" applyNumberFormat="1" applyFont="1" applyFill="1" applyBorder="1" applyAlignment="1">
      <alignment vertical="center" wrapText="1"/>
    </xf>
    <xf numFmtId="0" fontId="31" fillId="0" borderId="0" xfId="0" applyFont="1" applyFill="1" applyAlignment="1">
      <alignment horizontal="justify" vertical="center" wrapText="1"/>
    </xf>
    <xf numFmtId="0" fontId="7" fillId="0" borderId="0" xfId="0" applyFont="1" applyFill="1" applyBorder="1" applyAlignment="1">
      <alignment wrapText="1"/>
    </xf>
    <xf numFmtId="0" fontId="4" fillId="0" borderId="0" xfId="0" applyFont="1" applyFill="1" applyBorder="1" applyAlignment="1">
      <alignment horizontal="center" wrapText="1"/>
    </xf>
    <xf numFmtId="0" fontId="31" fillId="0" borderId="0" xfId="0" applyFont="1" applyFill="1" applyAlignment="1">
      <alignment vertical="top" wrapText="1"/>
    </xf>
    <xf numFmtId="0" fontId="8" fillId="0" borderId="0" xfId="0" applyFont="1" applyFill="1" applyAlignment="1">
      <alignment vertical="top" wrapText="1"/>
    </xf>
    <xf numFmtId="0" fontId="7" fillId="0" borderId="0" xfId="3" applyFont="1" applyFill="1" applyAlignment="1">
      <alignment vertical="center" wrapText="1"/>
    </xf>
    <xf numFmtId="0" fontId="8" fillId="0" borderId="0" xfId="0" applyFont="1" applyFill="1" applyAlignment="1">
      <alignment horizontal="justify" vertical="center" wrapText="1"/>
    </xf>
    <xf numFmtId="0" fontId="8" fillId="0" borderId="0" xfId="0" applyFont="1" applyFill="1" applyBorder="1" applyAlignment="1">
      <alignment vertical="top" wrapText="1"/>
    </xf>
    <xf numFmtId="0" fontId="45" fillId="0" borderId="0" xfId="0" applyFont="1" applyFill="1" applyAlignment="1">
      <alignment vertical="top"/>
    </xf>
    <xf numFmtId="0" fontId="0" fillId="0" borderId="0" xfId="0" applyFill="1"/>
    <xf numFmtId="0" fontId="8" fillId="0" borderId="0" xfId="0" applyFont="1" applyFill="1" applyAlignment="1">
      <alignment horizontal="left" vertical="center" wrapText="1" indent="1"/>
    </xf>
    <xf numFmtId="0" fontId="31" fillId="0" borderId="0" xfId="0" applyFont="1" applyFill="1" applyAlignment="1">
      <alignment horizontal="left" vertical="center" wrapText="1" indent="1"/>
    </xf>
    <xf numFmtId="0" fontId="8" fillId="0" borderId="6" xfId="0" applyFont="1" applyFill="1" applyBorder="1" applyAlignment="1">
      <alignment horizontal="justify" vertical="center" wrapText="1"/>
    </xf>
    <xf numFmtId="0" fontId="3" fillId="0" borderId="0" xfId="3" applyFill="1" applyAlignment="1">
      <alignment wrapText="1"/>
    </xf>
    <xf numFmtId="0" fontId="4"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right" vertical="center" wrapText="1"/>
    </xf>
    <xf numFmtId="0" fontId="31" fillId="0" borderId="0" xfId="0" applyFont="1" applyAlignment="1">
      <alignment horizontal="right" vertical="center"/>
    </xf>
    <xf numFmtId="0" fontId="50" fillId="0" borderId="0" xfId="0" applyFont="1"/>
    <xf numFmtId="0" fontId="35" fillId="0" borderId="0" xfId="0" applyFont="1" applyAlignment="1">
      <alignment vertical="center"/>
    </xf>
    <xf numFmtId="0" fontId="31" fillId="0" borderId="0" xfId="0" applyFont="1" applyAlignment="1">
      <alignment horizontal="center" vertical="center"/>
    </xf>
    <xf numFmtId="0" fontId="38" fillId="0" borderId="0" xfId="0" applyFont="1" applyAlignment="1">
      <alignment horizontal="right" vertical="center"/>
    </xf>
    <xf numFmtId="0" fontId="50" fillId="0" borderId="0" xfId="0" applyFont="1" applyAlignment="1">
      <alignment horizontal="left" vertical="center"/>
    </xf>
    <xf numFmtId="0" fontId="50" fillId="0" borderId="0" xfId="0" applyFont="1" applyAlignment="1">
      <alignment horizontal="center" vertical="center"/>
    </xf>
    <xf numFmtId="165" fontId="50" fillId="0" borderId="0" xfId="8" applyFont="1" applyAlignment="1">
      <alignment horizontal="left"/>
    </xf>
    <xf numFmtId="165" fontId="50" fillId="0" borderId="0" xfId="0" applyNumberFormat="1" applyFont="1" applyAlignment="1">
      <alignment horizontal="left"/>
    </xf>
    <xf numFmtId="9" fontId="50" fillId="0" borderId="0" xfId="2" applyFont="1" applyAlignment="1">
      <alignment horizontal="center" vertical="center"/>
    </xf>
    <xf numFmtId="165" fontId="50" fillId="0" borderId="0" xfId="8" applyFont="1"/>
    <xf numFmtId="165" fontId="50" fillId="0" borderId="0" xfId="0" applyNumberFormat="1" applyFont="1"/>
    <xf numFmtId="9" fontId="50" fillId="0" borderId="0" xfId="2" applyFont="1"/>
    <xf numFmtId="0" fontId="50" fillId="0" borderId="0" xfId="0" applyFont="1" applyAlignment="1">
      <alignment horizontal="right"/>
    </xf>
    <xf numFmtId="0" fontId="8" fillId="0" borderId="6" xfId="0" applyFont="1" applyBorder="1" applyAlignment="1">
      <alignment vertical="center"/>
    </xf>
    <xf numFmtId="0" fontId="8" fillId="0" borderId="6" xfId="0" applyFont="1" applyBorder="1" applyAlignment="1">
      <alignment horizontal="center" vertical="center"/>
    </xf>
    <xf numFmtId="165" fontId="8" fillId="0" borderId="6" xfId="8" applyFont="1" applyBorder="1" applyAlignment="1">
      <alignment horizontal="right" vertical="center"/>
    </xf>
    <xf numFmtId="165" fontId="8" fillId="0" borderId="6" xfId="0" applyNumberFormat="1" applyFont="1" applyBorder="1" applyAlignment="1">
      <alignment horizontal="right" vertical="center"/>
    </xf>
    <xf numFmtId="9" fontId="8" fillId="0" borderId="6" xfId="2" applyFont="1" applyBorder="1" applyAlignment="1">
      <alignment horizontal="right" vertical="center"/>
    </xf>
    <xf numFmtId="165" fontId="8" fillId="0" borderId="0" xfId="8" applyFont="1" applyFill="1" applyAlignment="1">
      <alignment horizontal="left" vertical="center" wrapText="1"/>
    </xf>
    <xf numFmtId="165" fontId="50" fillId="0" borderId="0" xfId="0" applyNumberFormat="1" applyFont="1" applyAlignment="1">
      <alignment horizontal="center" vertical="center"/>
    </xf>
    <xf numFmtId="0" fontId="50" fillId="0" borderId="0" xfId="0" applyFont="1" applyAlignment="1">
      <alignment vertical="center"/>
    </xf>
    <xf numFmtId="0" fontId="32" fillId="0" borderId="0" xfId="0" applyFont="1" applyFill="1" applyAlignment="1">
      <alignment horizontal="center" vertical="center" wrapText="1"/>
    </xf>
    <xf numFmtId="0" fontId="35" fillId="0" borderId="0" xfId="0" applyFont="1" applyFill="1" applyAlignment="1">
      <alignment horizontal="left" vertical="center" wrapText="1"/>
    </xf>
    <xf numFmtId="0" fontId="35" fillId="0" borderId="0" xfId="0" applyFont="1" applyAlignment="1">
      <alignment vertical="center" wrapText="1"/>
    </xf>
    <xf numFmtId="0" fontId="3" fillId="2" borderId="1" xfId="0" applyFont="1" applyFill="1" applyBorder="1" applyAlignment="1">
      <alignment horizontal="justify" vertical="top" wrapText="1"/>
    </xf>
    <xf numFmtId="0" fontId="34" fillId="0" borderId="0" xfId="3" applyFont="1"/>
    <xf numFmtId="0" fontId="8" fillId="0" borderId="0" xfId="3" applyFont="1"/>
    <xf numFmtId="0" fontId="8" fillId="0" borderId="0" xfId="14" applyFont="1" applyAlignment="1">
      <alignment wrapText="1"/>
    </xf>
    <xf numFmtId="10" fontId="31" fillId="0" borderId="3" xfId="0" applyNumberFormat="1" applyFont="1" applyFill="1" applyBorder="1" applyAlignment="1">
      <alignment horizontal="right" vertical="center" wrapText="1"/>
    </xf>
    <xf numFmtId="166" fontId="31" fillId="3" borderId="0" xfId="1" applyFont="1" applyFill="1" applyAlignment="1">
      <alignment vertical="center" wrapText="1"/>
    </xf>
    <xf numFmtId="0" fontId="51" fillId="0" borderId="0" xfId="0" applyFont="1" applyAlignment="1">
      <alignment horizontal="left" vertical="center" wrapText="1"/>
    </xf>
    <xf numFmtId="170" fontId="8" fillId="3" borderId="0" xfId="3" applyNumberFormat="1" applyFont="1" applyFill="1" applyAlignment="1">
      <alignment horizontal="right" vertical="center" wrapText="1"/>
    </xf>
    <xf numFmtId="0" fontId="34" fillId="3" borderId="3" xfId="3" applyFont="1" applyFill="1" applyBorder="1" applyAlignment="1">
      <alignment vertical="center"/>
    </xf>
    <xf numFmtId="0" fontId="8" fillId="3" borderId="3" xfId="3" applyFont="1" applyFill="1" applyBorder="1" applyAlignment="1">
      <alignment vertical="center"/>
    </xf>
    <xf numFmtId="0" fontId="50" fillId="0" borderId="0" xfId="14" applyFont="1"/>
    <xf numFmtId="0" fontId="31" fillId="0" borderId="0" xfId="14" applyFont="1"/>
    <xf numFmtId="0" fontId="7" fillId="0" borderId="0" xfId="14" applyFont="1" applyAlignment="1">
      <alignment vertical="top" wrapText="1"/>
    </xf>
    <xf numFmtId="0" fontId="31" fillId="0" borderId="0" xfId="14" applyFont="1" applyAlignment="1"/>
    <xf numFmtId="0" fontId="31" fillId="0" borderId="0" xfId="14" applyFont="1" applyBorder="1" applyAlignment="1"/>
    <xf numFmtId="0" fontId="31" fillId="0" borderId="16" xfId="14" applyFont="1" applyBorder="1" applyAlignment="1"/>
    <xf numFmtId="3" fontId="8" fillId="0" borderId="0" xfId="15" applyNumberFormat="1" applyFont="1" applyFill="1" applyBorder="1"/>
    <xf numFmtId="3" fontId="8" fillId="0" borderId="16" xfId="15" applyNumberFormat="1" applyFont="1" applyFill="1" applyBorder="1"/>
    <xf numFmtId="3" fontId="8" fillId="0" borderId="4" xfId="15" applyNumberFormat="1" applyFont="1" applyFill="1" applyBorder="1"/>
    <xf numFmtId="3" fontId="8" fillId="0" borderId="17" xfId="15" applyNumberFormat="1" applyFont="1" applyFill="1" applyBorder="1"/>
    <xf numFmtId="3" fontId="31" fillId="0" borderId="4" xfId="15" applyNumberFormat="1" applyFont="1" applyFill="1" applyBorder="1"/>
    <xf numFmtId="3" fontId="31" fillId="0" borderId="17" xfId="15" applyNumberFormat="1" applyFont="1" applyFill="1" applyBorder="1"/>
    <xf numFmtId="0" fontId="8" fillId="0" borderId="0" xfId="14" applyFont="1" applyAlignment="1"/>
    <xf numFmtId="0" fontId="8" fillId="0" borderId="0" xfId="14" applyFont="1" applyBorder="1" applyAlignment="1"/>
    <xf numFmtId="0" fontId="8" fillId="0" borderId="16" xfId="14" applyFont="1" applyBorder="1" applyAlignment="1"/>
    <xf numFmtId="0" fontId="35" fillId="0" borderId="0" xfId="14" applyFont="1" applyAlignment="1">
      <alignment wrapText="1"/>
    </xf>
    <xf numFmtId="0" fontId="7" fillId="0" borderId="0" xfId="14" applyFont="1" applyAlignment="1"/>
    <xf numFmtId="0" fontId="8" fillId="0" borderId="0" xfId="14" applyFont="1" applyAlignment="1">
      <alignment horizontal="left" indent="1"/>
    </xf>
    <xf numFmtId="174" fontId="8" fillId="0" borderId="4" xfId="15" applyNumberFormat="1" applyFont="1" applyFill="1" applyBorder="1"/>
    <xf numFmtId="174" fontId="8" fillId="0" borderId="0" xfId="15" applyNumberFormat="1" applyFont="1" applyFill="1" applyBorder="1"/>
    <xf numFmtId="174" fontId="31" fillId="0" borderId="4" xfId="15" applyNumberFormat="1" applyFont="1" applyFill="1" applyBorder="1"/>
    <xf numFmtId="173" fontId="8" fillId="0" borderId="0" xfId="15" applyNumberFormat="1" applyFont="1" applyFill="1" applyBorder="1"/>
    <xf numFmtId="0" fontId="7" fillId="2" borderId="0" xfId="0" applyFont="1" applyFill="1" applyAlignment="1">
      <alignment horizontal="left" vertical="top"/>
    </xf>
    <xf numFmtId="0" fontId="7" fillId="2" borderId="0" xfId="0" applyFont="1" applyFill="1" applyAlignment="1">
      <alignment horizontal="left" vertical="top" wrapText="1"/>
    </xf>
    <xf numFmtId="0" fontId="7" fillId="0" borderId="0" xfId="0" applyFont="1" applyFill="1" applyAlignment="1">
      <alignment horizontal="left" vertical="top"/>
    </xf>
    <xf numFmtId="0" fontId="8" fillId="0" borderId="0" xfId="0" applyFont="1" applyFill="1" applyAlignment="1">
      <alignment horizontal="left" vertical="top" wrapText="1"/>
    </xf>
    <xf numFmtId="0" fontId="8" fillId="0" borderId="0" xfId="0" applyFont="1" applyAlignment="1">
      <alignment horizontal="justify" vertical="top" wrapText="1"/>
    </xf>
    <xf numFmtId="0" fontId="8" fillId="3" borderId="0" xfId="0" applyFont="1" applyFill="1" applyAlignment="1">
      <alignment horizontal="left"/>
    </xf>
    <xf numFmtId="0" fontId="0" fillId="3" borderId="0" xfId="0" applyFill="1" applyAlignment="1">
      <alignment horizontal="left"/>
    </xf>
    <xf numFmtId="0" fontId="3" fillId="3" borderId="0" xfId="0" applyFont="1" applyFill="1" applyAlignment="1">
      <alignment horizontal="center" vertical="center" wrapText="1"/>
    </xf>
    <xf numFmtId="0" fontId="3" fillId="3" borderId="0" xfId="3" applyFont="1" applyFill="1" applyAlignment="1">
      <alignment horizontal="left" vertical="center" wrapText="1"/>
    </xf>
    <xf numFmtId="0" fontId="7" fillId="3" borderId="0" xfId="3" applyFont="1" applyFill="1" applyAlignment="1">
      <alignment horizontal="left" vertical="center" wrapText="1"/>
    </xf>
    <xf numFmtId="0" fontId="8" fillId="2" borderId="0" xfId="0" applyFont="1" applyFill="1" applyAlignment="1">
      <alignment horizontal="justify"/>
    </xf>
    <xf numFmtId="0" fontId="8" fillId="3" borderId="0" xfId="0" applyFont="1" applyFill="1" applyAlignment="1">
      <alignment horizontal="justify" vertical="top"/>
    </xf>
    <xf numFmtId="0" fontId="8" fillId="2" borderId="0" xfId="0" applyFont="1" applyFill="1" applyAlignment="1">
      <alignment horizontal="justify" vertical="top"/>
    </xf>
    <xf numFmtId="0" fontId="8" fillId="4" borderId="0" xfId="0" applyFont="1" applyFill="1" applyAlignment="1">
      <alignment horizontal="left" vertical="center" wrapText="1"/>
    </xf>
    <xf numFmtId="0" fontId="31" fillId="0" borderId="0" xfId="14" applyFont="1" applyAlignment="1">
      <alignment horizontal="left"/>
    </xf>
    <xf numFmtId="0" fontId="50" fillId="0" borderId="0" xfId="14" applyFont="1" applyAlignment="1">
      <alignment horizontal="left"/>
    </xf>
    <xf numFmtId="0" fontId="8" fillId="0" borderId="0" xfId="0" applyFont="1" applyAlignment="1">
      <alignment horizontal="left" vertical="center" wrapText="1"/>
    </xf>
    <xf numFmtId="0" fontId="8" fillId="0" borderId="0" xfId="0" applyFont="1" applyBorder="1" applyAlignment="1">
      <alignment horizontal="left" vertical="center" wrapText="1"/>
    </xf>
    <xf numFmtId="0" fontId="8" fillId="0" borderId="0" xfId="0" applyFont="1" applyBorder="1" applyAlignment="1">
      <alignment horizontal="left" vertical="top" wrapText="1"/>
    </xf>
    <xf numFmtId="0" fontId="8" fillId="3" borderId="0" xfId="0" applyFont="1" applyFill="1" applyAlignment="1">
      <alignment vertical="top" wrapText="1"/>
    </xf>
    <xf numFmtId="0" fontId="8" fillId="0" borderId="0" xfId="0" applyFont="1" applyAlignment="1">
      <alignment vertical="top"/>
    </xf>
    <xf numFmtId="0" fontId="39" fillId="0" borderId="0" xfId="0" applyFont="1" applyAlignment="1">
      <alignment horizontal="left" vertical="top"/>
    </xf>
    <xf numFmtId="0" fontId="8" fillId="0" borderId="0" xfId="0" applyFont="1" applyFill="1" applyAlignment="1">
      <alignment horizontal="left" vertical="top"/>
    </xf>
    <xf numFmtId="0" fontId="25" fillId="0" borderId="0" xfId="0" applyFont="1" applyAlignment="1">
      <alignment horizontal="left" vertical="top"/>
    </xf>
    <xf numFmtId="0" fontId="8" fillId="0" borderId="0" xfId="0" applyFont="1" applyFill="1" applyBorder="1" applyAlignment="1">
      <alignment horizontal="left" vertical="center" wrapText="1"/>
    </xf>
    <xf numFmtId="0" fontId="50" fillId="0" borderId="0" xfId="0" applyFont="1" applyAlignment="1">
      <alignment horizontal="left" vertical="top" wrapText="1"/>
    </xf>
    <xf numFmtId="0" fontId="8" fillId="0" borderId="0" xfId="0" applyFont="1" applyAlignment="1">
      <alignment vertical="top"/>
    </xf>
    <xf numFmtId="0" fontId="48" fillId="0" borderId="0" xfId="13" applyAlignment="1">
      <alignment vertical="center"/>
    </xf>
    <xf numFmtId="0" fontId="54" fillId="0" borderId="0" xfId="3" applyFont="1" applyAlignment="1">
      <alignment vertical="center"/>
    </xf>
    <xf numFmtId="0" fontId="55" fillId="0" borderId="0" xfId="3" applyFont="1" applyAlignment="1">
      <alignment vertical="center"/>
    </xf>
    <xf numFmtId="0" fontId="54" fillId="0" borderId="0" xfId="3" applyFont="1" applyAlignment="1">
      <alignment vertical="center" wrapText="1"/>
    </xf>
    <xf numFmtId="0" fontId="49" fillId="0" borderId="0" xfId="3" applyFont="1"/>
    <xf numFmtId="0" fontId="3" fillId="0" borderId="0" xfId="3" applyAlignment="1">
      <alignment wrapText="1"/>
    </xf>
    <xf numFmtId="0" fontId="29" fillId="0" borderId="0" xfId="3" applyFont="1"/>
    <xf numFmtId="0" fontId="29" fillId="5" borderId="0" xfId="3" applyFont="1" applyFill="1"/>
    <xf numFmtId="0" fontId="4" fillId="2" borderId="0" xfId="3" applyFont="1" applyFill="1"/>
    <xf numFmtId="0" fontId="54" fillId="0" borderId="0" xfId="16" applyFont="1" applyAlignment="1">
      <alignment vertical="center" wrapText="1"/>
    </xf>
    <xf numFmtId="0" fontId="56" fillId="3" borderId="0" xfId="0" applyFont="1" applyFill="1" applyAlignment="1">
      <alignment wrapText="1"/>
    </xf>
    <xf numFmtId="0" fontId="18" fillId="7" borderId="0" xfId="3" applyFont="1" applyFill="1" applyBorder="1" applyAlignment="1">
      <alignment horizontal="center" vertical="center"/>
    </xf>
    <xf numFmtId="0" fontId="57" fillId="0" borderId="0" xfId="0" applyFont="1" applyFill="1" applyAlignment="1">
      <alignment horizontal="left" vertical="top"/>
    </xf>
    <xf numFmtId="0" fontId="58" fillId="2" borderId="0" xfId="3" applyFont="1" applyFill="1" applyAlignment="1">
      <alignment horizontal="justify"/>
    </xf>
    <xf numFmtId="0" fontId="58" fillId="2" borderId="0" xfId="0" applyFont="1" applyFill="1" applyAlignment="1">
      <alignment vertical="top"/>
    </xf>
    <xf numFmtId="0" fontId="58" fillId="0" borderId="0" xfId="0" applyFont="1" applyFill="1" applyAlignment="1">
      <alignment vertical="top"/>
    </xf>
    <xf numFmtId="0" fontId="8" fillId="0" borderId="0" xfId="0" applyFont="1" applyAlignment="1">
      <alignment horizontal="left" vertical="top" wrapText="1"/>
    </xf>
    <xf numFmtId="0" fontId="50" fillId="0" borderId="0" xfId="14" applyFont="1" applyAlignment="1">
      <alignment horizontal="left"/>
    </xf>
    <xf numFmtId="0" fontId="25" fillId="2" borderId="3" xfId="3" applyFont="1" applyFill="1" applyBorder="1" applyAlignment="1">
      <alignment vertical="top"/>
    </xf>
    <xf numFmtId="0" fontId="25" fillId="2" borderId="4" xfId="3" applyFont="1" applyFill="1" applyBorder="1" applyAlignment="1">
      <alignment vertical="top"/>
    </xf>
    <xf numFmtId="0" fontId="31" fillId="0" borderId="0" xfId="14" applyFont="1" applyAlignment="1">
      <alignment horizontal="left"/>
    </xf>
    <xf numFmtId="0" fontId="50" fillId="0" borderId="0" xfId="14" applyFont="1" applyAlignment="1">
      <alignment horizontal="left"/>
    </xf>
    <xf numFmtId="170" fontId="3" fillId="4" borderId="0" xfId="0" applyNumberFormat="1" applyFont="1" applyFill="1" applyBorder="1" applyAlignment="1">
      <alignment horizontal="right" vertical="center" wrapText="1"/>
    </xf>
    <xf numFmtId="170" fontId="8" fillId="0" borderId="0" xfId="0" applyNumberFormat="1" applyFont="1" applyFill="1" applyBorder="1" applyAlignment="1">
      <alignment horizontal="right" vertical="center" wrapText="1"/>
    </xf>
    <xf numFmtId="0" fontId="8" fillId="0" borderId="0" xfId="0" applyFont="1" applyAlignment="1">
      <alignment horizontal="left" vertical="top"/>
    </xf>
    <xf numFmtId="0" fontId="3" fillId="3" borderId="0" xfId="0" applyFont="1" applyFill="1" applyAlignment="1">
      <alignment horizontal="center" vertical="center" wrapText="1"/>
    </xf>
    <xf numFmtId="0" fontId="7" fillId="3" borderId="0" xfId="3" applyFont="1" applyFill="1" applyAlignment="1">
      <alignment horizontal="left" vertical="center" wrapText="1"/>
    </xf>
    <xf numFmtId="0" fontId="8" fillId="4" borderId="0" xfId="0" applyFont="1" applyFill="1" applyAlignment="1">
      <alignment horizontal="left" vertical="center" wrapText="1"/>
    </xf>
    <xf numFmtId="0" fontId="31" fillId="2" borderId="0" xfId="0" applyFont="1" applyFill="1" applyAlignment="1">
      <alignment horizontal="left" vertical="top" wrapText="1"/>
    </xf>
    <xf numFmtId="0" fontId="8" fillId="3" borderId="0" xfId="0" applyFont="1" applyFill="1" applyAlignment="1">
      <alignment horizontal="justify" vertical="top"/>
    </xf>
    <xf numFmtId="0" fontId="8" fillId="2" borderId="0" xfId="0" applyFont="1" applyFill="1" applyAlignment="1">
      <alignment horizontal="justify" vertical="top"/>
    </xf>
    <xf numFmtId="0" fontId="8" fillId="0" borderId="0" xfId="0" applyFont="1" applyAlignment="1">
      <alignment vertical="top"/>
    </xf>
    <xf numFmtId="0" fontId="3" fillId="0" borderId="0" xfId="16"/>
    <xf numFmtId="0" fontId="7" fillId="0" borderId="0" xfId="16" applyFont="1" applyAlignment="1">
      <alignment horizontal="center"/>
    </xf>
    <xf numFmtId="0" fontId="30" fillId="8" borderId="0" xfId="0" applyFont="1" applyFill="1" applyAlignment="1">
      <alignment horizontal="center" vertical="center" wrapText="1"/>
    </xf>
    <xf numFmtId="0" fontId="30" fillId="8" borderId="11" xfId="0" applyFont="1" applyFill="1" applyBorder="1" applyAlignment="1">
      <alignment horizontal="center" vertical="center" wrapText="1"/>
    </xf>
    <xf numFmtId="0" fontId="29" fillId="5" borderId="0" xfId="16" applyFont="1" applyFill="1"/>
    <xf numFmtId="0" fontId="59" fillId="9" borderId="0" xfId="16" applyFont="1" applyFill="1"/>
    <xf numFmtId="0" fontId="29" fillId="5" borderId="0" xfId="16" applyFont="1" applyFill="1" applyAlignment="1">
      <alignment horizontal="center"/>
    </xf>
    <xf numFmtId="0" fontId="58" fillId="2" borderId="0" xfId="3" applyFont="1" applyFill="1" applyAlignment="1">
      <alignment horizontal="left" vertical="top"/>
    </xf>
    <xf numFmtId="0" fontId="8" fillId="0" borderId="4" xfId="3" applyFont="1" applyBorder="1" applyAlignment="1">
      <alignment horizontal="left" vertical="top" wrapText="1"/>
    </xf>
    <xf numFmtId="0" fontId="8" fillId="0" borderId="10" xfId="3" applyFont="1" applyBorder="1" applyAlignment="1">
      <alignment horizontal="left" vertical="top" wrapText="1"/>
    </xf>
    <xf numFmtId="0" fontId="8" fillId="2" borderId="0" xfId="3" applyFont="1" applyFill="1" applyAlignment="1">
      <alignment horizontal="justify" wrapText="1"/>
    </xf>
    <xf numFmtId="0" fontId="7" fillId="3" borderId="0" xfId="3" applyFont="1" applyFill="1" applyAlignment="1">
      <alignment horizontal="left" vertical="center" wrapText="1"/>
    </xf>
    <xf numFmtId="0" fontId="18" fillId="3" borderId="0" xfId="3" applyFont="1" applyFill="1" applyAlignment="1">
      <alignment horizontal="center" vertical="center"/>
    </xf>
    <xf numFmtId="0" fontId="3" fillId="3" borderId="0" xfId="0" applyFont="1" applyFill="1" applyAlignment="1">
      <alignment vertical="top" wrapText="1"/>
    </xf>
    <xf numFmtId="0" fontId="3" fillId="3" borderId="0" xfId="3" applyFill="1" applyAlignment="1">
      <alignment wrapText="1"/>
    </xf>
    <xf numFmtId="0" fontId="3" fillId="3" borderId="0" xfId="3" applyFill="1" applyAlignment="1">
      <alignment horizontal="left" vertical="center" wrapText="1"/>
    </xf>
    <xf numFmtId="0" fontId="3" fillId="3" borderId="0" xfId="3" applyFill="1" applyAlignment="1">
      <alignment vertical="center" wrapText="1"/>
    </xf>
    <xf numFmtId="0" fontId="3" fillId="3" borderId="0" xfId="3" applyFill="1" applyAlignment="1">
      <alignment horizontal="center" vertical="center" wrapText="1"/>
    </xf>
    <xf numFmtId="0" fontId="0" fillId="3" borderId="0" xfId="0" applyFill="1" applyAlignment="1">
      <alignment horizontal="left" vertical="top"/>
    </xf>
    <xf numFmtId="0" fontId="31" fillId="2" borderId="12" xfId="0" applyFont="1" applyFill="1" applyBorder="1" applyAlignment="1">
      <alignment vertical="top" wrapText="1"/>
    </xf>
    <xf numFmtId="0" fontId="0" fillId="0" borderId="11" xfId="0" applyBorder="1" applyAlignment="1">
      <alignment vertical="top"/>
    </xf>
    <xf numFmtId="0" fontId="8" fillId="2" borderId="12" xfId="0" applyFont="1" applyFill="1" applyBorder="1" applyAlignment="1">
      <alignment vertical="top" wrapText="1"/>
    </xf>
    <xf numFmtId="170" fontId="8" fillId="2" borderId="11" xfId="0" applyNumberFormat="1" applyFont="1" applyFill="1" applyBorder="1" applyAlignment="1">
      <alignment horizontal="center" vertical="center" wrapText="1"/>
    </xf>
    <xf numFmtId="0" fontId="8" fillId="3" borderId="12" xfId="0" applyFont="1" applyFill="1" applyBorder="1" applyAlignment="1">
      <alignment vertical="top" wrapText="1"/>
    </xf>
    <xf numFmtId="170" fontId="8" fillId="0" borderId="4" xfId="0" applyNumberFormat="1" applyFont="1" applyBorder="1" applyAlignment="1">
      <alignment horizontal="center" vertical="center" wrapText="1"/>
    </xf>
    <xf numFmtId="170" fontId="8" fillId="0" borderId="20" xfId="0" applyNumberFormat="1" applyFont="1" applyBorder="1" applyAlignment="1">
      <alignment horizontal="center" vertical="center" wrapText="1"/>
    </xf>
    <xf numFmtId="170" fontId="8" fillId="2" borderId="4" xfId="0" applyNumberFormat="1" applyFont="1" applyFill="1" applyBorder="1" applyAlignment="1">
      <alignment horizontal="center" vertical="center" wrapText="1"/>
    </xf>
    <xf numFmtId="170" fontId="8" fillId="2" borderId="20" xfId="0" applyNumberFormat="1" applyFont="1" applyFill="1" applyBorder="1" applyAlignment="1">
      <alignment horizontal="center" vertical="center" wrapText="1"/>
    </xf>
    <xf numFmtId="0" fontId="31" fillId="10" borderId="12" xfId="0" applyFont="1" applyFill="1" applyBorder="1" applyAlignment="1">
      <alignment wrapText="1"/>
    </xf>
    <xf numFmtId="0" fontId="8" fillId="10" borderId="12" xfId="0" applyFont="1" applyFill="1" applyBorder="1" applyAlignment="1">
      <alignment vertical="top" wrapText="1"/>
    </xf>
    <xf numFmtId="0" fontId="31" fillId="3" borderId="12" xfId="0" applyFont="1" applyFill="1" applyBorder="1" applyAlignment="1">
      <alignment vertical="top" wrapText="1"/>
    </xf>
    <xf numFmtId="0" fontId="31" fillId="2" borderId="15" xfId="0" applyFont="1" applyFill="1" applyBorder="1" applyAlignment="1">
      <alignment vertical="top" wrapText="1"/>
    </xf>
    <xf numFmtId="0" fontId="31" fillId="2" borderId="6" xfId="0" applyFont="1" applyFill="1" applyBorder="1" applyAlignment="1">
      <alignment vertical="top" wrapText="1"/>
    </xf>
    <xf numFmtId="170" fontId="8" fillId="0" borderId="21" xfId="0" applyNumberFormat="1" applyFont="1" applyBorder="1" applyAlignment="1">
      <alignment horizontal="center" vertical="center" wrapText="1"/>
    </xf>
    <xf numFmtId="170" fontId="8" fillId="0" borderId="22" xfId="0" applyNumberFormat="1" applyFont="1" applyBorder="1" applyAlignment="1">
      <alignment horizontal="center" vertical="center" wrapText="1"/>
    </xf>
    <xf numFmtId="170" fontId="8" fillId="0" borderId="0" xfId="0" applyNumberFormat="1" applyFont="1" applyAlignment="1">
      <alignment horizontal="right" vertical="center" wrapText="1"/>
    </xf>
    <xf numFmtId="0" fontId="8" fillId="2" borderId="11" xfId="0" applyFont="1" applyFill="1" applyBorder="1" applyAlignment="1">
      <alignment horizontal="right" vertical="center" wrapText="1"/>
    </xf>
    <xf numFmtId="0" fontId="8" fillId="2" borderId="11" xfId="0" applyFont="1" applyFill="1" applyBorder="1" applyAlignment="1">
      <alignment vertical="center" wrapText="1"/>
    </xf>
    <xf numFmtId="0" fontId="8" fillId="2" borderId="12" xfId="0" applyFont="1" applyFill="1" applyBorder="1" applyAlignment="1">
      <alignment vertical="top"/>
    </xf>
    <xf numFmtId="170" fontId="8" fillId="2" borderId="11" xfId="0" applyNumberFormat="1" applyFont="1" applyFill="1" applyBorder="1" applyAlignment="1">
      <alignment horizontal="right" vertical="center" wrapText="1"/>
    </xf>
    <xf numFmtId="170" fontId="8" fillId="2" borderId="20" xfId="0" applyNumberFormat="1" applyFont="1" applyFill="1" applyBorder="1" applyAlignment="1">
      <alignment horizontal="right" vertical="center" wrapText="1"/>
    </xf>
    <xf numFmtId="170" fontId="8" fillId="2" borderId="11" xfId="0" applyNumberFormat="1" applyFont="1" applyFill="1" applyBorder="1" applyAlignment="1">
      <alignment vertical="center" wrapText="1"/>
    </xf>
    <xf numFmtId="0" fontId="8" fillId="0" borderId="12" xfId="0" applyFont="1" applyBorder="1" applyAlignment="1">
      <alignment vertical="top" wrapText="1"/>
    </xf>
    <xf numFmtId="0" fontId="7" fillId="0" borderId="0" xfId="3" applyFont="1" applyAlignment="1">
      <alignment vertical="center" wrapText="1"/>
    </xf>
    <xf numFmtId="0" fontId="8" fillId="0" borderId="12" xfId="0" applyFont="1" applyBorder="1" applyAlignment="1">
      <alignment vertical="top"/>
    </xf>
    <xf numFmtId="0" fontId="8" fillId="10" borderId="12" xfId="0" applyFont="1" applyFill="1" applyBorder="1" applyAlignment="1">
      <alignment vertical="top"/>
    </xf>
    <xf numFmtId="170" fontId="8" fillId="0" borderId="11" xfId="0" applyNumberFormat="1" applyFont="1" applyBorder="1" applyAlignment="1">
      <alignment vertical="center"/>
    </xf>
    <xf numFmtId="0" fontId="31" fillId="10" borderId="12" xfId="0" applyFont="1" applyFill="1" applyBorder="1" applyAlignment="1">
      <alignment vertical="top" wrapText="1"/>
    </xf>
    <xf numFmtId="170" fontId="8" fillId="2" borderId="23" xfId="0" applyNumberFormat="1" applyFont="1" applyFill="1" applyBorder="1" applyAlignment="1">
      <alignment horizontal="right" vertical="center" wrapText="1"/>
    </xf>
    <xf numFmtId="0" fontId="31" fillId="0" borderId="12" xfId="0" applyFont="1" applyBorder="1" applyAlignment="1">
      <alignment vertical="top" wrapText="1"/>
    </xf>
    <xf numFmtId="170" fontId="8" fillId="2" borderId="13" xfId="0" applyNumberFormat="1" applyFont="1" applyFill="1" applyBorder="1" applyAlignment="1">
      <alignment horizontal="right" vertical="center" wrapText="1"/>
    </xf>
    <xf numFmtId="0" fontId="8" fillId="2" borderId="6" xfId="0" applyFont="1" applyFill="1" applyBorder="1" applyAlignment="1">
      <alignment vertical="top" wrapText="1"/>
    </xf>
    <xf numFmtId="170" fontId="8" fillId="2" borderId="21" xfId="0" applyNumberFormat="1" applyFont="1" applyFill="1" applyBorder="1" applyAlignment="1">
      <alignment horizontal="right" vertical="center" wrapText="1"/>
    </xf>
    <xf numFmtId="170" fontId="8" fillId="2" borderId="22" xfId="0" applyNumberFormat="1" applyFont="1" applyFill="1" applyBorder="1" applyAlignment="1">
      <alignment horizontal="right" vertical="center" wrapText="1"/>
    </xf>
    <xf numFmtId="3" fontId="31" fillId="2" borderId="0" xfId="0" applyNumberFormat="1" applyFont="1" applyFill="1" applyAlignment="1">
      <alignment horizontal="right" vertical="top" wrapText="1"/>
    </xf>
    <xf numFmtId="3" fontId="8" fillId="2" borderId="0" xfId="0" applyNumberFormat="1" applyFont="1" applyFill="1" applyAlignment="1">
      <alignment horizontal="right" vertical="top" wrapText="1"/>
    </xf>
    <xf numFmtId="0" fontId="0" fillId="2" borderId="0" xfId="0" applyFill="1" applyAlignment="1">
      <alignment vertical="top" wrapText="1"/>
    </xf>
    <xf numFmtId="0" fontId="32" fillId="6" borderId="0" xfId="0" applyFont="1" applyFill="1" applyAlignment="1">
      <alignment horizontal="center" vertical="center" wrapText="1"/>
    </xf>
    <xf numFmtId="0" fontId="30" fillId="6" borderId="0" xfId="0" applyFont="1" applyFill="1" applyAlignment="1">
      <alignment horizontal="center" vertical="center" wrapText="1"/>
    </xf>
    <xf numFmtId="0" fontId="8" fillId="5" borderId="0" xfId="0" applyFont="1" applyFill="1" applyAlignment="1">
      <alignment horizontal="left" vertical="center"/>
    </xf>
    <xf numFmtId="0" fontId="31" fillId="11" borderId="0" xfId="0" applyFont="1" applyFill="1" applyAlignment="1">
      <alignment horizontal="left" vertical="center" wrapText="1"/>
    </xf>
    <xf numFmtId="170" fontId="31" fillId="11" borderId="0" xfId="0" applyNumberFormat="1" applyFont="1" applyFill="1" applyAlignment="1">
      <alignment wrapText="1"/>
    </xf>
    <xf numFmtId="170" fontId="8" fillId="11" borderId="0" xfId="0" applyNumberFormat="1" applyFont="1" applyFill="1" applyAlignment="1">
      <alignment wrapText="1"/>
    </xf>
    <xf numFmtId="0" fontId="8" fillId="11" borderId="0" xfId="0" applyFont="1" applyFill="1" applyAlignment="1">
      <alignment horizontal="left" vertical="center"/>
    </xf>
    <xf numFmtId="170" fontId="8" fillId="11" borderId="0" xfId="0" applyNumberFormat="1" applyFont="1" applyFill="1" applyAlignment="1">
      <alignment horizontal="right" wrapText="1"/>
    </xf>
    <xf numFmtId="170" fontId="8" fillId="11" borderId="6" xfId="0" applyNumberFormat="1" applyFont="1" applyFill="1" applyBorder="1" applyAlignment="1">
      <alignment horizontal="right" wrapText="1"/>
    </xf>
    <xf numFmtId="0" fontId="31" fillId="11" borderId="0" xfId="0" applyFont="1" applyFill="1" applyAlignment="1">
      <alignment horizontal="left" vertical="center"/>
    </xf>
    <xf numFmtId="170" fontId="31" fillId="11" borderId="8" xfId="0" applyNumberFormat="1" applyFont="1" applyFill="1" applyBorder="1" applyAlignment="1">
      <alignment horizontal="right" wrapText="1"/>
    </xf>
    <xf numFmtId="3" fontId="31" fillId="2" borderId="0" xfId="0" applyNumberFormat="1" applyFont="1" applyFill="1" applyAlignment="1">
      <alignment horizontal="right" wrapText="1"/>
    </xf>
    <xf numFmtId="3" fontId="8" fillId="2" borderId="0" xfId="0" applyNumberFormat="1" applyFont="1" applyFill="1" applyAlignment="1">
      <alignment horizontal="right" wrapText="1"/>
    </xf>
    <xf numFmtId="0" fontId="8" fillId="2" borderId="12" xfId="0" applyFont="1" applyFill="1" applyBorder="1" applyAlignment="1">
      <alignment horizontal="center" vertical="top" wrapText="1"/>
    </xf>
    <xf numFmtId="0" fontId="8" fillId="2" borderId="11" xfId="0" applyFont="1" applyFill="1" applyBorder="1" applyAlignment="1">
      <alignment horizontal="center" vertical="top" wrapText="1"/>
    </xf>
    <xf numFmtId="0" fontId="8" fillId="2" borderId="11" xfId="0" applyFont="1" applyFill="1" applyBorder="1" applyAlignment="1">
      <alignment vertical="top" wrapText="1"/>
    </xf>
    <xf numFmtId="0" fontId="31" fillId="4" borderId="12" xfId="0" applyFont="1" applyFill="1" applyBorder="1" applyAlignment="1">
      <alignment horizontal="left" vertical="center" wrapText="1"/>
    </xf>
    <xf numFmtId="0" fontId="8" fillId="4" borderId="11" xfId="0" applyFont="1" applyFill="1" applyBorder="1" applyAlignment="1">
      <alignment horizontal="right" vertical="center" wrapText="1"/>
    </xf>
    <xf numFmtId="170" fontId="8" fillId="4" borderId="11" xfId="0" applyNumberFormat="1" applyFont="1" applyFill="1" applyBorder="1" applyAlignment="1">
      <alignment horizontal="right" vertical="center" wrapText="1"/>
    </xf>
    <xf numFmtId="170" fontId="8" fillId="4" borderId="20" xfId="0" applyNumberFormat="1" applyFont="1" applyFill="1" applyBorder="1" applyAlignment="1">
      <alignment horizontal="right" vertical="center" wrapText="1"/>
    </xf>
    <xf numFmtId="170" fontId="8" fillId="4" borderId="23" xfId="0" applyNumberFormat="1" applyFont="1" applyFill="1" applyBorder="1" applyAlignment="1">
      <alignment horizontal="right" vertical="center" wrapText="1"/>
    </xf>
    <xf numFmtId="170" fontId="8" fillId="4" borderId="11" xfId="0" applyNumberFormat="1" applyFont="1" applyFill="1" applyBorder="1" applyAlignment="1">
      <alignment vertical="center" wrapText="1"/>
    </xf>
    <xf numFmtId="170" fontId="8" fillId="4" borderId="24" xfId="0" applyNumberFormat="1" applyFont="1" applyFill="1" applyBorder="1" applyAlignment="1">
      <alignment horizontal="right" vertical="center" wrapText="1"/>
    </xf>
    <xf numFmtId="0" fontId="8" fillId="3" borderId="12" xfId="0" applyFont="1" applyFill="1" applyBorder="1" applyAlignment="1">
      <alignment vertical="top"/>
    </xf>
    <xf numFmtId="0" fontId="31" fillId="4" borderId="15" xfId="0" applyFont="1" applyFill="1" applyBorder="1" applyAlignment="1">
      <alignment horizontal="left" vertical="center" wrapText="1"/>
    </xf>
    <xf numFmtId="0" fontId="8" fillId="4" borderId="6" xfId="0" applyFont="1" applyFill="1" applyBorder="1" applyAlignment="1">
      <alignment vertical="center" wrapText="1"/>
    </xf>
    <xf numFmtId="170" fontId="8" fillId="4" borderId="21" xfId="0" applyNumberFormat="1" applyFont="1" applyFill="1" applyBorder="1" applyAlignment="1">
      <alignment horizontal="right" vertical="center" wrapText="1"/>
    </xf>
    <xf numFmtId="170" fontId="8" fillId="4" borderId="22" xfId="0" applyNumberFormat="1" applyFont="1" applyFill="1" applyBorder="1" applyAlignment="1">
      <alignment horizontal="right" vertical="center" wrapText="1"/>
    </xf>
    <xf numFmtId="170" fontId="8" fillId="10" borderId="0" xfId="0" applyNumberFormat="1" applyFont="1" applyFill="1" applyAlignment="1">
      <alignment horizontal="right" vertical="center" wrapText="1"/>
    </xf>
    <xf numFmtId="0" fontId="0" fillId="10" borderId="0" xfId="0" applyFill="1" applyAlignment="1">
      <alignment vertical="top"/>
    </xf>
    <xf numFmtId="0" fontId="7" fillId="4" borderId="0" xfId="0" applyFont="1" applyFill="1" applyAlignment="1">
      <alignment vertical="center" wrapText="1"/>
    </xf>
    <xf numFmtId="0" fontId="8" fillId="12" borderId="0" xfId="0" applyFont="1" applyFill="1" applyAlignment="1">
      <alignment vertical="center" wrapText="1"/>
    </xf>
    <xf numFmtId="0" fontId="8" fillId="13" borderId="0" xfId="0" applyFont="1" applyFill="1" applyAlignment="1">
      <alignment vertical="top"/>
    </xf>
    <xf numFmtId="0" fontId="3" fillId="4" borderId="0" xfId="0" applyFont="1" applyFill="1" applyAlignment="1">
      <alignment vertical="center" wrapText="1"/>
    </xf>
    <xf numFmtId="170" fontId="8" fillId="12" borderId="0" xfId="0" applyNumberFormat="1" applyFont="1" applyFill="1" applyAlignment="1">
      <alignment horizontal="right" vertical="center" wrapText="1"/>
    </xf>
    <xf numFmtId="170" fontId="8" fillId="13" borderId="9" xfId="0" applyNumberFormat="1" applyFont="1" applyFill="1" applyBorder="1" applyAlignment="1">
      <alignment horizontal="right" vertical="center" wrapText="1"/>
    </xf>
    <xf numFmtId="170" fontId="3" fillId="4" borderId="0" xfId="0" applyNumberFormat="1" applyFont="1" applyFill="1" applyAlignment="1">
      <alignment horizontal="right" vertical="center" wrapText="1"/>
    </xf>
    <xf numFmtId="170" fontId="8" fillId="4" borderId="0" xfId="0" applyNumberFormat="1" applyFont="1" applyFill="1" applyAlignment="1">
      <alignment horizontal="center" vertical="center" wrapText="1"/>
    </xf>
    <xf numFmtId="170" fontId="8" fillId="4" borderId="3" xfId="0" applyNumberFormat="1" applyFont="1" applyFill="1" applyBorder="1" applyAlignment="1">
      <alignment horizontal="center" vertical="center" wrapText="1"/>
    </xf>
    <xf numFmtId="170" fontId="8" fillId="2" borderId="4" xfId="0" applyNumberFormat="1" applyFont="1" applyFill="1" applyBorder="1" applyAlignment="1">
      <alignment horizontal="center" vertical="center"/>
    </xf>
    <xf numFmtId="0" fontId="18" fillId="7" borderId="0" xfId="3" applyFont="1" applyFill="1" applyAlignment="1">
      <alignment horizontal="center" vertical="center"/>
    </xf>
    <xf numFmtId="0" fontId="4" fillId="0" borderId="0" xfId="3" applyFont="1"/>
    <xf numFmtId="0" fontId="3" fillId="2" borderId="0" xfId="3" applyFill="1" applyAlignment="1">
      <alignment horizontal="justify"/>
    </xf>
    <xf numFmtId="0" fontId="3" fillId="3" borderId="0" xfId="3" applyFill="1" applyAlignment="1">
      <alignment horizontal="left" vertical="center" wrapText="1"/>
    </xf>
    <xf numFmtId="0" fontId="8" fillId="2" borderId="0" xfId="3" applyFont="1" applyFill="1" applyAlignment="1">
      <alignment vertical="top" wrapText="1"/>
    </xf>
    <xf numFmtId="0" fontId="25" fillId="2" borderId="0" xfId="3" applyFont="1" applyFill="1" applyAlignment="1">
      <alignment vertical="top" wrapText="1"/>
    </xf>
    <xf numFmtId="167" fontId="8" fillId="2" borderId="0" xfId="17" applyNumberFormat="1" applyFont="1" applyFill="1" applyBorder="1" applyAlignment="1">
      <alignment vertical="top" wrapText="1"/>
    </xf>
    <xf numFmtId="167" fontId="8" fillId="2" borderId="0" xfId="17" applyNumberFormat="1" applyFont="1" applyFill="1" applyBorder="1" applyAlignment="1">
      <alignment horizontal="right" vertical="top" wrapText="1"/>
    </xf>
    <xf numFmtId="167" fontId="8" fillId="2" borderId="3" xfId="17" applyNumberFormat="1" applyFont="1" applyFill="1" applyBorder="1" applyAlignment="1">
      <alignment vertical="top" wrapText="1"/>
    </xf>
    <xf numFmtId="167" fontId="8" fillId="2" borderId="3" xfId="17" applyNumberFormat="1" applyFont="1" applyFill="1" applyBorder="1" applyAlignment="1">
      <alignment horizontal="right" vertical="top" wrapText="1"/>
    </xf>
    <xf numFmtId="169" fontId="8" fillId="2" borderId="4" xfId="17" applyNumberFormat="1" applyFont="1" applyFill="1" applyBorder="1" applyAlignment="1">
      <alignment vertical="top" wrapText="1"/>
    </xf>
    <xf numFmtId="167" fontId="8" fillId="2" borderId="10" xfId="17" applyNumberFormat="1" applyFont="1" applyFill="1" applyBorder="1" applyAlignment="1">
      <alignment vertical="top" wrapText="1"/>
    </xf>
    <xf numFmtId="167" fontId="8" fillId="2" borderId="10" xfId="17" applyNumberFormat="1" applyFont="1" applyFill="1" applyBorder="1" applyAlignment="1">
      <alignment horizontal="right" vertical="top" wrapText="1"/>
    </xf>
    <xf numFmtId="170" fontId="31" fillId="2" borderId="0" xfId="3" applyNumberFormat="1" applyFont="1" applyFill="1" applyAlignment="1">
      <alignment horizontal="right" vertical="top" wrapText="1"/>
    </xf>
    <xf numFmtId="0" fontId="8" fillId="2" borderId="0" xfId="3" applyFont="1" applyFill="1" applyAlignment="1">
      <alignment horizontal="left" vertical="top"/>
    </xf>
    <xf numFmtId="0" fontId="8" fillId="3" borderId="0" xfId="3" applyFont="1" applyFill="1" applyAlignment="1">
      <alignment horizontal="justify" vertical="top" wrapText="1"/>
    </xf>
    <xf numFmtId="0" fontId="58" fillId="2" borderId="0" xfId="3" applyFont="1" applyFill="1" applyAlignment="1">
      <alignment horizontal="justify" vertical="top"/>
    </xf>
    <xf numFmtId="0" fontId="12" fillId="0" borderId="0" xfId="3" applyFont="1" applyAlignment="1">
      <alignment horizontal="left" vertical="top" wrapText="1"/>
    </xf>
    <xf numFmtId="0" fontId="3" fillId="0" borderId="0" xfId="3" applyAlignment="1">
      <alignment vertical="center" wrapText="1"/>
    </xf>
    <xf numFmtId="0" fontId="3" fillId="0" borderId="0" xfId="3" applyAlignment="1">
      <alignment vertical="top" wrapText="1"/>
    </xf>
    <xf numFmtId="170" fontId="3" fillId="0" borderId="0" xfId="3" applyNumberFormat="1" applyAlignment="1">
      <alignment horizontal="right" vertical="top" wrapText="1"/>
    </xf>
    <xf numFmtId="0" fontId="8" fillId="0" borderId="0" xfId="3" applyFont="1" applyAlignment="1">
      <alignment horizontal="left" vertical="top" wrapText="1"/>
    </xf>
    <xf numFmtId="0" fontId="8" fillId="0" borderId="3" xfId="3" applyFont="1" applyBorder="1" applyAlignment="1">
      <alignment horizontal="left" vertical="top" wrapText="1"/>
    </xf>
    <xf numFmtId="0" fontId="3" fillId="0" borderId="0" xfId="3" applyAlignment="1">
      <alignment horizontal="center" vertical="center" wrapText="1"/>
    </xf>
    <xf numFmtId="0" fontId="8" fillId="0" borderId="0" xfId="3" applyFont="1" applyAlignment="1">
      <alignment horizontal="left" vertical="top"/>
    </xf>
    <xf numFmtId="0" fontId="8" fillId="0" borderId="10" xfId="3" applyFont="1" applyBorder="1" applyAlignment="1">
      <alignment horizontal="left" vertical="top"/>
    </xf>
    <xf numFmtId="0" fontId="38" fillId="0" borderId="0" xfId="3" applyFont="1" applyAlignment="1">
      <alignment horizontal="left" vertical="top" wrapText="1"/>
    </xf>
    <xf numFmtId="0" fontId="8" fillId="3" borderId="0" xfId="3" applyFont="1" applyFill="1" applyAlignment="1">
      <alignment vertical="center"/>
    </xf>
    <xf numFmtId="170" fontId="31" fillId="0" borderId="1" xfId="3" applyNumberFormat="1" applyFont="1" applyBorder="1" applyAlignment="1">
      <alignment horizontal="right" vertical="center" wrapText="1"/>
    </xf>
    <xf numFmtId="170" fontId="31" fillId="3" borderId="0" xfId="3" applyNumberFormat="1" applyFont="1" applyFill="1" applyAlignment="1">
      <alignment horizontal="right" vertical="top" wrapText="1"/>
    </xf>
    <xf numFmtId="170" fontId="31" fillId="0" borderId="0" xfId="3" applyNumberFormat="1" applyFont="1" applyAlignment="1">
      <alignment horizontal="right" wrapText="1"/>
    </xf>
    <xf numFmtId="170" fontId="8" fillId="0" borderId="0" xfId="3" applyNumberFormat="1" applyFont="1" applyAlignment="1">
      <alignment horizontal="right" wrapText="1"/>
    </xf>
    <xf numFmtId="170" fontId="8" fillId="0" borderId="4" xfId="3" applyNumberFormat="1" applyFont="1" applyBorder="1" applyAlignment="1">
      <alignment horizontal="right" wrapText="1"/>
    </xf>
    <xf numFmtId="0" fontId="35" fillId="0" borderId="0" xfId="3" applyFont="1"/>
    <xf numFmtId="0" fontId="31" fillId="0" borderId="0" xfId="3" applyFont="1"/>
    <xf numFmtId="170" fontId="3" fillId="3" borderId="0" xfId="3" applyNumberFormat="1" applyFill="1" applyAlignment="1">
      <alignment horizontal="right" wrapText="1"/>
    </xf>
    <xf numFmtId="0" fontId="3" fillId="0" borderId="0" xfId="18" applyFont="1" applyAlignment="1">
      <alignment horizontal="left"/>
    </xf>
    <xf numFmtId="0" fontId="27" fillId="0" borderId="0" xfId="18" applyFont="1" applyAlignment="1">
      <alignment horizontal="left"/>
    </xf>
    <xf numFmtId="0" fontId="62" fillId="0" borderId="0" xfId="18"/>
    <xf numFmtId="0" fontId="3" fillId="0" borderId="0" xfId="18" applyFont="1" applyAlignment="1">
      <alignment horizontal="justify" vertical="center"/>
    </xf>
    <xf numFmtId="0" fontId="35" fillId="0" borderId="0" xfId="18" applyFont="1" applyAlignment="1">
      <alignment vertical="center" wrapText="1"/>
    </xf>
    <xf numFmtId="0" fontId="8" fillId="0" borderId="0" xfId="18" applyFont="1" applyAlignment="1">
      <alignment vertical="center" wrapText="1"/>
    </xf>
    <xf numFmtId="0" fontId="8" fillId="0" borderId="0" xfId="18" applyFont="1" applyAlignment="1">
      <alignment horizontal="center" vertical="center" wrapText="1"/>
    </xf>
    <xf numFmtId="0" fontId="8" fillId="4" borderId="0" xfId="18" applyFont="1" applyFill="1" applyAlignment="1">
      <alignment horizontal="right" vertical="center" wrapText="1"/>
    </xf>
    <xf numFmtId="0" fontId="38" fillId="0" borderId="0" xfId="18" applyFont="1" applyAlignment="1">
      <alignment horizontal="right" vertical="center" wrapText="1"/>
    </xf>
    <xf numFmtId="0" fontId="8" fillId="0" borderId="0" xfId="18" applyFont="1" applyAlignment="1">
      <alignment horizontal="right" vertical="center" wrapText="1"/>
    </xf>
    <xf numFmtId="0" fontId="31" fillId="0" borderId="0" xfId="18" applyFont="1" applyAlignment="1">
      <alignment horizontal="right" vertical="center"/>
    </xf>
    <xf numFmtId="0" fontId="8" fillId="0" borderId="6" xfId="18" applyFont="1" applyBorder="1" applyAlignment="1">
      <alignment vertical="center" wrapText="1"/>
    </xf>
    <xf numFmtId="0" fontId="8" fillId="0" borderId="6" xfId="18" applyFont="1" applyBorder="1" applyAlignment="1">
      <alignment horizontal="center" vertical="center" wrapText="1"/>
    </xf>
    <xf numFmtId="0" fontId="8" fillId="4" borderId="6" xfId="18" applyFont="1" applyFill="1" applyBorder="1" applyAlignment="1">
      <alignment horizontal="right" vertical="center" wrapText="1"/>
    </xf>
    <xf numFmtId="0" fontId="8" fillId="0" borderId="6" xfId="18" applyFont="1" applyBorder="1" applyAlignment="1">
      <alignment horizontal="right" vertical="center" wrapText="1"/>
    </xf>
    <xf numFmtId="0" fontId="31" fillId="0" borderId="6" xfId="18" applyFont="1" applyBorder="1" applyAlignment="1">
      <alignment horizontal="right" vertical="center"/>
    </xf>
    <xf numFmtId="0" fontId="23" fillId="0" borderId="0" xfId="18" applyFont="1" applyAlignment="1">
      <alignment vertical="center"/>
    </xf>
    <xf numFmtId="0" fontId="3" fillId="3" borderId="0" xfId="18" applyFont="1" applyFill="1" applyAlignment="1">
      <alignment horizontal="center" vertical="center" wrapText="1"/>
    </xf>
    <xf numFmtId="0" fontId="53" fillId="0" borderId="0" xfId="18" applyFont="1" applyAlignment="1">
      <alignment horizontal="center" vertical="center"/>
    </xf>
    <xf numFmtId="0" fontId="3" fillId="3" borderId="0" xfId="18" applyFont="1" applyFill="1" applyAlignment="1">
      <alignment vertical="center" wrapText="1"/>
    </xf>
    <xf numFmtId="0" fontId="35" fillId="0" borderId="7" xfId="18" applyFont="1" applyBorder="1" applyAlignment="1">
      <alignment vertical="center" wrapText="1"/>
    </xf>
    <xf numFmtId="0" fontId="8" fillId="0" borderId="7" xfId="18" applyFont="1" applyBorder="1" applyAlignment="1">
      <alignment vertical="center" wrapText="1"/>
    </xf>
    <xf numFmtId="0" fontId="8" fillId="0" borderId="7" xfId="18" applyFont="1" applyBorder="1" applyAlignment="1">
      <alignment horizontal="center" vertical="center" wrapText="1"/>
    </xf>
    <xf numFmtId="0" fontId="8" fillId="0" borderId="7" xfId="18" applyFont="1" applyBorder="1" applyAlignment="1">
      <alignment horizontal="right" vertical="center" wrapText="1"/>
    </xf>
    <xf numFmtId="0" fontId="38" fillId="0" borderId="7" xfId="18" applyFont="1" applyBorder="1" applyAlignment="1">
      <alignment horizontal="right" vertical="center" wrapText="1"/>
    </xf>
    <xf numFmtId="0" fontId="31" fillId="0" borderId="7" xfId="18" applyFont="1" applyBorder="1" applyAlignment="1">
      <alignment horizontal="right" vertical="center"/>
    </xf>
    <xf numFmtId="164" fontId="8" fillId="0" borderId="0" xfId="18" applyNumberFormat="1" applyFont="1" applyAlignment="1">
      <alignment horizontal="right" vertical="center" wrapText="1"/>
    </xf>
    <xf numFmtId="0" fontId="35" fillId="0" borderId="7" xfId="18" applyFont="1" applyBorder="1" applyAlignment="1">
      <alignment vertical="center"/>
    </xf>
    <xf numFmtId="0" fontId="3" fillId="0" borderId="0" xfId="18" applyFont="1" applyAlignment="1">
      <alignment horizontal="center"/>
    </xf>
    <xf numFmtId="0" fontId="34" fillId="0" borderId="0" xfId="18" applyFont="1" applyAlignment="1">
      <alignment vertical="center" wrapText="1"/>
    </xf>
    <xf numFmtId="0" fontId="34" fillId="0" borderId="0" xfId="18" applyFont="1" applyAlignment="1">
      <alignment horizontal="center" vertical="center" wrapText="1"/>
    </xf>
    <xf numFmtId="164" fontId="34" fillId="0" borderId="0" xfId="18" applyNumberFormat="1" applyFont="1" applyAlignment="1">
      <alignment horizontal="right" vertical="center" wrapText="1"/>
    </xf>
    <xf numFmtId="0" fontId="52" fillId="0" borderId="0" xfId="18" applyFont="1" applyAlignment="1">
      <alignment horizontal="right" vertical="center"/>
    </xf>
    <xf numFmtId="0" fontId="34" fillId="0" borderId="0" xfId="18" applyFont="1" applyAlignment="1">
      <alignment horizontal="right" vertical="center" wrapText="1"/>
    </xf>
    <xf numFmtId="0" fontId="31" fillId="0" borderId="0" xfId="18" applyFont="1" applyAlignment="1">
      <alignment horizontal="justify" vertical="center"/>
    </xf>
    <xf numFmtId="0" fontId="8" fillId="0" borderId="0" xfId="18" applyFont="1"/>
    <xf numFmtId="0" fontId="8" fillId="0" borderId="0" xfId="18" applyFont="1" applyAlignment="1">
      <alignment horizontal="left" vertical="top"/>
    </xf>
    <xf numFmtId="0" fontId="15" fillId="0" borderId="0" xfId="18" applyFont="1" applyAlignment="1">
      <alignment horizontal="justify" vertical="center"/>
    </xf>
    <xf numFmtId="0" fontId="11" fillId="0" borderId="0" xfId="18" applyFont="1" applyAlignment="1">
      <alignment horizontal="left"/>
    </xf>
    <xf numFmtId="170" fontId="3" fillId="0" borderId="0" xfId="18" applyNumberFormat="1" applyFont="1" applyAlignment="1">
      <alignment horizontal="left"/>
    </xf>
    <xf numFmtId="3" fontId="3" fillId="0" borderId="0" xfId="18" applyNumberFormat="1" applyFont="1" applyAlignment="1">
      <alignment horizontal="left"/>
    </xf>
    <xf numFmtId="0" fontId="8" fillId="0" borderId="0" xfId="18" applyFont="1" applyBorder="1" applyAlignment="1">
      <alignment vertical="center" wrapText="1"/>
    </xf>
    <xf numFmtId="0" fontId="8" fillId="0" borderId="0" xfId="18" applyFont="1" applyBorder="1" applyAlignment="1">
      <alignment horizontal="center" vertical="center" wrapText="1"/>
    </xf>
    <xf numFmtId="0" fontId="8" fillId="4" borderId="0" xfId="18" applyFont="1" applyFill="1" applyBorder="1" applyAlignment="1">
      <alignment horizontal="right" vertical="center" wrapText="1"/>
    </xf>
    <xf numFmtId="0" fontId="8" fillId="0" borderId="0" xfId="18" applyFont="1" applyBorder="1" applyAlignment="1">
      <alignment horizontal="right" vertical="center" wrapText="1"/>
    </xf>
    <xf numFmtId="0" fontId="31" fillId="0" borderId="0" xfId="18" applyFont="1" applyBorder="1" applyAlignment="1">
      <alignment horizontal="right" vertical="center"/>
    </xf>
    <xf numFmtId="0" fontId="8" fillId="5" borderId="0" xfId="0" applyFont="1" applyFill="1" applyAlignment="1">
      <alignment vertical="top"/>
    </xf>
    <xf numFmtId="0" fontId="8" fillId="5" borderId="12" xfId="0" applyFont="1" applyFill="1" applyBorder="1" applyAlignment="1">
      <alignment vertical="top"/>
    </xf>
    <xf numFmtId="0" fontId="8" fillId="5" borderId="12" xfId="0" applyFont="1" applyFill="1" applyBorder="1" applyAlignment="1">
      <alignment vertical="top" wrapText="1"/>
    </xf>
    <xf numFmtId="0" fontId="8" fillId="5" borderId="0" xfId="0" applyFont="1" applyFill="1" applyAlignment="1">
      <alignment vertical="top" wrapText="1"/>
    </xf>
    <xf numFmtId="0" fontId="29" fillId="0" borderId="0" xfId="0" applyFont="1"/>
    <xf numFmtId="0" fontId="5" fillId="14" borderId="28" xfId="0" applyFont="1" applyFill="1" applyBorder="1"/>
    <xf numFmtId="0" fontId="3" fillId="0" borderId="28" xfId="0" applyFont="1" applyBorder="1"/>
    <xf numFmtId="0" fontId="0" fillId="0" borderId="28" xfId="0" applyBorder="1"/>
    <xf numFmtId="0" fontId="48" fillId="0" borderId="28" xfId="13" applyBorder="1" applyAlignment="1">
      <alignment wrapText="1"/>
    </xf>
    <xf numFmtId="0" fontId="3" fillId="0" borderId="28" xfId="0" applyFont="1" applyBorder="1" applyAlignment="1">
      <alignment wrapText="1"/>
    </xf>
    <xf numFmtId="0" fontId="3" fillId="3" borderId="0" xfId="3" applyFont="1" applyFill="1" applyAlignment="1">
      <alignment horizontal="left" vertical="center" wrapText="1"/>
    </xf>
    <xf numFmtId="0" fontId="0" fillId="0" borderId="28" xfId="0" applyBorder="1" applyAlignment="1">
      <alignment wrapText="1"/>
    </xf>
    <xf numFmtId="0" fontId="8" fillId="5" borderId="4" xfId="3" applyFont="1" applyFill="1" applyBorder="1" applyAlignment="1">
      <alignment horizontal="left" vertical="top" wrapText="1"/>
    </xf>
    <xf numFmtId="0" fontId="8" fillId="5" borderId="0" xfId="3" applyFont="1" applyFill="1" applyAlignment="1">
      <alignment horizontal="left" vertical="top" wrapText="1"/>
    </xf>
    <xf numFmtId="0" fontId="0" fillId="5" borderId="0" xfId="0" applyFill="1"/>
    <xf numFmtId="0" fontId="31" fillId="5" borderId="0" xfId="0" applyFont="1" applyFill="1" applyAlignment="1">
      <alignment vertical="top" wrapText="1"/>
    </xf>
    <xf numFmtId="0" fontId="3" fillId="0" borderId="28" xfId="0" applyFont="1" applyFill="1" applyBorder="1"/>
    <xf numFmtId="0" fontId="3" fillId="5" borderId="0" xfId="3" applyFill="1"/>
    <xf numFmtId="0" fontId="62" fillId="5" borderId="0" xfId="18" applyFill="1"/>
    <xf numFmtId="0" fontId="3" fillId="5" borderId="0" xfId="18" applyFont="1" applyFill="1" applyAlignment="1">
      <alignment horizontal="justify" vertical="center"/>
    </xf>
    <xf numFmtId="0" fontId="35" fillId="5" borderId="0" xfId="18" applyFont="1" applyFill="1" applyAlignment="1">
      <alignment vertical="center" wrapText="1"/>
    </xf>
    <xf numFmtId="0" fontId="8" fillId="5" borderId="0" xfId="18" applyFont="1" applyFill="1" applyAlignment="1">
      <alignment vertical="center" wrapText="1"/>
    </xf>
    <xf numFmtId="0" fontId="8" fillId="5" borderId="0" xfId="18" applyFont="1" applyFill="1" applyAlignment="1">
      <alignment horizontal="center" vertical="center" wrapText="1"/>
    </xf>
    <xf numFmtId="0" fontId="8" fillId="5" borderId="0" xfId="18" applyFont="1" applyFill="1" applyAlignment="1">
      <alignment horizontal="right" vertical="center" wrapText="1"/>
    </xf>
    <xf numFmtId="0" fontId="38" fillId="5" borderId="0" xfId="18" applyFont="1" applyFill="1" applyAlignment="1">
      <alignment horizontal="right" vertical="center" wrapText="1"/>
    </xf>
    <xf numFmtId="0" fontId="31" fillId="5" borderId="0" xfId="18" applyFont="1" applyFill="1" applyAlignment="1">
      <alignment horizontal="right" vertical="center"/>
    </xf>
    <xf numFmtId="0" fontId="18" fillId="5" borderId="0" xfId="3" applyFont="1" applyFill="1" applyAlignment="1">
      <alignment horizontal="center" vertical="center"/>
    </xf>
    <xf numFmtId="0" fontId="8" fillId="5" borderId="6" xfId="18" applyFont="1" applyFill="1" applyBorder="1" applyAlignment="1">
      <alignment vertical="center" wrapText="1"/>
    </xf>
    <xf numFmtId="0" fontId="8" fillId="5" borderId="6" xfId="18" applyFont="1" applyFill="1" applyBorder="1" applyAlignment="1">
      <alignment horizontal="center" vertical="center" wrapText="1"/>
    </xf>
    <xf numFmtId="0" fontId="8" fillId="5" borderId="6" xfId="18" applyFont="1" applyFill="1" applyBorder="1" applyAlignment="1">
      <alignment horizontal="right" vertical="center" wrapText="1"/>
    </xf>
    <xf numFmtId="0" fontId="31" fillId="5" borderId="6" xfId="18" applyFont="1" applyFill="1" applyBorder="1" applyAlignment="1">
      <alignment horizontal="right" vertical="center"/>
    </xf>
    <xf numFmtId="0" fontId="3" fillId="5" borderId="0" xfId="3" applyFill="1" applyAlignment="1">
      <alignment horizontal="left" vertical="center" wrapText="1"/>
    </xf>
    <xf numFmtId="164" fontId="8" fillId="5" borderId="6" xfId="18" applyNumberFormat="1" applyFont="1" applyFill="1" applyBorder="1" applyAlignment="1">
      <alignment horizontal="right" vertical="center" wrapText="1"/>
    </xf>
    <xf numFmtId="0" fontId="8" fillId="5" borderId="0" xfId="18" applyFont="1" applyFill="1" applyAlignment="1">
      <alignment horizontal="left" vertical="center"/>
    </xf>
    <xf numFmtId="0" fontId="8" fillId="5" borderId="0" xfId="0" applyFont="1" applyFill="1" applyAlignment="1">
      <alignment horizontal="justify" vertical="center" wrapText="1"/>
    </xf>
    <xf numFmtId="0" fontId="3" fillId="3" borderId="0" xfId="3" applyFill="1" applyAlignment="1">
      <alignment horizontal="left" vertical="center" wrapText="1"/>
    </xf>
    <xf numFmtId="0" fontId="3" fillId="0" borderId="0" xfId="3"/>
    <xf numFmtId="0" fontId="8" fillId="0" borderId="0" xfId="0" applyFont="1" applyFill="1" applyAlignment="1">
      <alignment horizontal="left" vertical="top"/>
    </xf>
    <xf numFmtId="0" fontId="8" fillId="4" borderId="12" xfId="0" applyFont="1" applyFill="1" applyBorder="1" applyAlignment="1">
      <alignment horizontal="left" vertical="center" wrapText="1"/>
    </xf>
    <xf numFmtId="0" fontId="3" fillId="3" borderId="0" xfId="0" applyFont="1" applyFill="1" applyAlignment="1">
      <alignment horizontal="center" vertical="center" wrapText="1"/>
    </xf>
    <xf numFmtId="0" fontId="65" fillId="2" borderId="0" xfId="0" applyFont="1" applyFill="1" applyAlignment="1">
      <alignment wrapText="1"/>
    </xf>
    <xf numFmtId="0" fontId="66" fillId="2" borderId="0" xfId="3" applyFont="1" applyFill="1" applyAlignment="1">
      <alignment horizontal="left" vertical="top"/>
    </xf>
    <xf numFmtId="0" fontId="30" fillId="15" borderId="0" xfId="0" applyFont="1" applyFill="1" applyBorder="1" applyAlignment="1">
      <alignment horizontal="center" vertical="center" wrapText="1"/>
    </xf>
    <xf numFmtId="0" fontId="8" fillId="9" borderId="0" xfId="0" applyFont="1" applyFill="1" applyAlignment="1">
      <alignment horizontal="right" vertical="center" wrapText="1"/>
    </xf>
    <xf numFmtId="0" fontId="67" fillId="0" borderId="0" xfId="0" applyFont="1" applyAlignment="1">
      <alignment horizontal="left" vertical="top"/>
    </xf>
    <xf numFmtId="0" fontId="37" fillId="15" borderId="0" xfId="0" applyFont="1" applyFill="1" applyAlignment="1">
      <alignment horizontal="left" vertical="center" wrapText="1"/>
    </xf>
    <xf numFmtId="0" fontId="37" fillId="15" borderId="0" xfId="0" applyFont="1" applyFill="1" applyAlignment="1">
      <alignment horizontal="left" vertical="center"/>
    </xf>
    <xf numFmtId="0" fontId="66" fillId="0" borderId="0" xfId="3" applyFont="1" applyAlignment="1">
      <alignment horizontal="left" vertical="top"/>
    </xf>
    <xf numFmtId="0" fontId="30" fillId="15" borderId="0" xfId="3" applyFont="1" applyFill="1" applyAlignment="1">
      <alignment horizontal="center" vertical="center" wrapText="1"/>
    </xf>
    <xf numFmtId="0" fontId="37" fillId="15" borderId="0" xfId="3" applyFont="1" applyFill="1" applyAlignment="1">
      <alignment horizontal="center" vertical="center" wrapText="1"/>
    </xf>
    <xf numFmtId="0" fontId="37" fillId="15" borderId="0" xfId="3" applyFont="1" applyFill="1" applyAlignment="1">
      <alignment horizontal="center" vertical="center" wrapText="1"/>
    </xf>
    <xf numFmtId="0" fontId="30" fillId="15" borderId="0" xfId="0" applyFont="1" applyFill="1" applyAlignment="1">
      <alignment horizontal="center" vertical="center" wrapText="1"/>
    </xf>
    <xf numFmtId="169" fontId="31" fillId="9" borderId="0" xfId="0" applyNumberFormat="1" applyFont="1" applyFill="1" applyBorder="1" applyAlignment="1">
      <alignment horizontal="right" vertical="center" wrapText="1"/>
    </xf>
    <xf numFmtId="170" fontId="31" fillId="9" borderId="0" xfId="0" applyNumberFormat="1" applyFont="1" applyFill="1" applyBorder="1" applyAlignment="1">
      <alignment horizontal="right" vertical="center" wrapText="1"/>
    </xf>
    <xf numFmtId="170" fontId="31" fillId="9" borderId="4" xfId="0" applyNumberFormat="1" applyFont="1" applyFill="1" applyBorder="1" applyAlignment="1">
      <alignment horizontal="right" vertical="center" wrapText="1"/>
    </xf>
    <xf numFmtId="170" fontId="8" fillId="9" borderId="0" xfId="0" applyNumberFormat="1" applyFont="1" applyFill="1" applyAlignment="1">
      <alignment horizontal="right" vertical="center" wrapText="1"/>
    </xf>
    <xf numFmtId="170" fontId="31" fillId="9" borderId="0" xfId="0" applyNumberFormat="1" applyFont="1" applyFill="1" applyAlignment="1">
      <alignment horizontal="right" vertical="center" wrapText="1"/>
    </xf>
    <xf numFmtId="170" fontId="31" fillId="9" borderId="9" xfId="0" applyNumberFormat="1" applyFont="1" applyFill="1" applyBorder="1" applyAlignment="1">
      <alignment horizontal="right" vertical="center" wrapText="1"/>
    </xf>
    <xf numFmtId="170" fontId="8" fillId="9" borderId="9" xfId="0" applyNumberFormat="1" applyFont="1" applyFill="1" applyBorder="1" applyAlignment="1">
      <alignment horizontal="right" vertical="center" wrapText="1"/>
    </xf>
    <xf numFmtId="0" fontId="31" fillId="9" borderId="0" xfId="0" applyFont="1" applyFill="1" applyAlignment="1">
      <alignment horizontal="right" vertical="center" wrapText="1"/>
    </xf>
    <xf numFmtId="0" fontId="31" fillId="9" borderId="0" xfId="0" applyFont="1" applyFill="1" applyAlignment="1">
      <alignment vertical="center" wrapText="1"/>
    </xf>
    <xf numFmtId="170" fontId="31" fillId="9" borderId="0" xfId="0" applyNumberFormat="1" applyFont="1" applyFill="1" applyAlignment="1">
      <alignment vertical="center" wrapText="1"/>
    </xf>
    <xf numFmtId="170" fontId="8" fillId="9" borderId="0" xfId="0" applyNumberFormat="1" applyFont="1" applyFill="1" applyAlignment="1">
      <alignment vertical="center"/>
    </xf>
    <xf numFmtId="170" fontId="8" fillId="9" borderId="4" xfId="0" applyNumberFormat="1" applyFont="1" applyFill="1" applyBorder="1" applyAlignment="1">
      <alignment horizontal="right" vertical="center" wrapText="1"/>
    </xf>
    <xf numFmtId="170" fontId="8" fillId="9" borderId="3" xfId="0" applyNumberFormat="1" applyFont="1" applyFill="1" applyBorder="1" applyAlignment="1">
      <alignment horizontal="right" vertical="center" wrapText="1"/>
    </xf>
    <xf numFmtId="170" fontId="8" fillId="9" borderId="8" xfId="0" applyNumberFormat="1" applyFont="1" applyFill="1" applyBorder="1" applyAlignment="1">
      <alignment horizontal="right" vertical="center" wrapText="1"/>
    </xf>
    <xf numFmtId="0" fontId="32" fillId="15" borderId="0" xfId="0" applyFont="1" applyFill="1" applyAlignment="1">
      <alignment horizontal="center" vertical="center" wrapText="1"/>
    </xf>
    <xf numFmtId="3" fontId="32" fillId="15" borderId="0" xfId="0" applyNumberFormat="1" applyFont="1" applyFill="1" applyBorder="1" applyAlignment="1">
      <alignment horizontal="center" vertical="center" wrapText="1"/>
    </xf>
    <xf numFmtId="0" fontId="31" fillId="9" borderId="0" xfId="0" applyFont="1" applyFill="1" applyAlignment="1">
      <alignment horizontal="left" vertical="center" wrapText="1"/>
    </xf>
    <xf numFmtId="3" fontId="8" fillId="9" borderId="0" xfId="0" applyNumberFormat="1" applyFont="1" applyFill="1" applyBorder="1" applyAlignment="1">
      <alignment horizontal="right" vertical="top" wrapText="1"/>
    </xf>
    <xf numFmtId="170" fontId="31" fillId="9" borderId="0" xfId="0" applyNumberFormat="1" applyFont="1" applyFill="1" applyAlignment="1">
      <alignment wrapText="1"/>
    </xf>
    <xf numFmtId="170" fontId="8" fillId="9" borderId="0" xfId="0" applyNumberFormat="1" applyFont="1" applyFill="1" applyAlignment="1">
      <alignment wrapText="1"/>
    </xf>
    <xf numFmtId="0" fontId="8" fillId="9" borderId="0" xfId="0" applyFont="1" applyFill="1" applyAlignment="1">
      <alignment horizontal="left" vertical="center"/>
    </xf>
    <xf numFmtId="170" fontId="8" fillId="9" borderId="0" xfId="0" applyNumberFormat="1" applyFont="1" applyFill="1" applyAlignment="1">
      <alignment horizontal="right" wrapText="1"/>
    </xf>
    <xf numFmtId="170" fontId="8" fillId="9" borderId="6" xfId="0" applyNumberFormat="1" applyFont="1" applyFill="1" applyBorder="1" applyAlignment="1">
      <alignment horizontal="right" wrapText="1"/>
    </xf>
    <xf numFmtId="0" fontId="31" fillId="9" borderId="0" xfId="0" applyFont="1" applyFill="1" applyAlignment="1">
      <alignment horizontal="left" vertical="center"/>
    </xf>
    <xf numFmtId="170" fontId="31" fillId="9" borderId="8" xfId="0" applyNumberFormat="1" applyFont="1" applyFill="1" applyBorder="1" applyAlignment="1">
      <alignment horizontal="right" wrapText="1"/>
    </xf>
    <xf numFmtId="0" fontId="31" fillId="9" borderId="0" xfId="0" applyFont="1" applyFill="1" applyAlignment="1">
      <alignment horizontal="center" vertical="top" wrapText="1"/>
    </xf>
    <xf numFmtId="0" fontId="31" fillId="9" borderId="0" xfId="0" applyFont="1" applyFill="1" applyAlignment="1">
      <alignment vertical="top" wrapText="1"/>
    </xf>
    <xf numFmtId="170" fontId="8" fillId="9" borderId="0" xfId="0" applyNumberFormat="1" applyFont="1" applyFill="1" applyBorder="1" applyAlignment="1">
      <alignment horizontal="right" vertical="center" wrapText="1"/>
    </xf>
    <xf numFmtId="170" fontId="8" fillId="9" borderId="0" xfId="0" applyNumberFormat="1" applyFont="1" applyFill="1" applyAlignment="1">
      <alignment vertical="center" wrapText="1"/>
    </xf>
    <xf numFmtId="0" fontId="30" fillId="15" borderId="0" xfId="0" applyFont="1" applyFill="1" applyAlignment="1">
      <alignment horizontal="right" vertical="top" wrapText="1"/>
    </xf>
    <xf numFmtId="170" fontId="31" fillId="9" borderId="6" xfId="0" applyNumberFormat="1" applyFont="1" applyFill="1" applyBorder="1" applyAlignment="1">
      <alignment horizontal="right" vertical="center" wrapText="1"/>
    </xf>
    <xf numFmtId="171" fontId="31" fillId="9" borderId="6" xfId="0" applyNumberFormat="1" applyFont="1" applyFill="1" applyBorder="1" applyAlignment="1">
      <alignment horizontal="right" vertical="center" wrapText="1"/>
    </xf>
    <xf numFmtId="171" fontId="8" fillId="9" borderId="8" xfId="0" applyNumberFormat="1" applyFont="1" applyFill="1" applyBorder="1" applyAlignment="1">
      <alignment horizontal="right" vertical="center" wrapText="1"/>
    </xf>
    <xf numFmtId="170" fontId="31" fillId="9" borderId="3" xfId="0" applyNumberFormat="1" applyFont="1" applyFill="1" applyBorder="1" applyAlignment="1">
      <alignment horizontal="right" vertical="center" wrapText="1"/>
    </xf>
    <xf numFmtId="170" fontId="8" fillId="9" borderId="4" xfId="0" applyNumberFormat="1" applyFont="1" applyFill="1" applyBorder="1" applyAlignment="1">
      <alignment vertical="center" wrapText="1"/>
    </xf>
    <xf numFmtId="1" fontId="30" fillId="15" borderId="0" xfId="15" quotePrefix="1" applyNumberFormat="1" applyFont="1" applyFill="1" applyBorder="1" applyAlignment="1">
      <alignment horizontal="center" vertical="center"/>
    </xf>
    <xf numFmtId="0" fontId="30" fillId="15" borderId="0" xfId="14" applyFont="1" applyFill="1" applyAlignment="1">
      <alignment horizontal="center" vertical="center"/>
    </xf>
    <xf numFmtId="0" fontId="64" fillId="2" borderId="0" xfId="0" applyFont="1" applyFill="1" applyAlignment="1">
      <alignment vertical="top"/>
    </xf>
    <xf numFmtId="167" fontId="31" fillId="9" borderId="0" xfId="1" applyNumberFormat="1" applyFont="1" applyFill="1" applyAlignment="1">
      <alignment horizontal="right" vertical="center" wrapText="1"/>
    </xf>
    <xf numFmtId="167" fontId="31" fillId="9" borderId="6" xfId="1" applyNumberFormat="1" applyFont="1" applyFill="1" applyBorder="1" applyAlignment="1">
      <alignment horizontal="right" vertical="center" wrapText="1"/>
    </xf>
    <xf numFmtId="167" fontId="8" fillId="9" borderId="6" xfId="1" applyNumberFormat="1" applyFont="1" applyFill="1" applyBorder="1" applyAlignment="1">
      <alignment horizontal="right" vertical="center" wrapText="1"/>
    </xf>
    <xf numFmtId="167" fontId="31" fillId="9" borderId="0" xfId="1" applyNumberFormat="1" applyFont="1" applyFill="1" applyAlignment="1">
      <alignment horizontal="right" vertical="top" wrapText="1"/>
    </xf>
    <xf numFmtId="167" fontId="31" fillId="9" borderId="3" xfId="1" applyNumberFormat="1" applyFont="1" applyFill="1" applyBorder="1" applyAlignment="1">
      <alignment horizontal="right" vertical="top" wrapText="1"/>
    </xf>
    <xf numFmtId="167" fontId="8" fillId="9" borderId="5" xfId="1" applyNumberFormat="1" applyFont="1" applyFill="1" applyBorder="1" applyAlignment="1">
      <alignment horizontal="right" vertical="center" wrapText="1"/>
    </xf>
    <xf numFmtId="0" fontId="30" fillId="15" borderId="0" xfId="0" applyFont="1" applyFill="1" applyAlignment="1">
      <alignment horizontal="right" vertical="center" wrapText="1"/>
    </xf>
    <xf numFmtId="167" fontId="31" fillId="9" borderId="0" xfId="1" applyNumberFormat="1" applyFont="1" applyFill="1" applyBorder="1" applyAlignment="1">
      <alignment horizontal="right" vertical="center" wrapText="1"/>
    </xf>
    <xf numFmtId="0" fontId="30" fillId="15" borderId="0" xfId="0" applyFont="1" applyFill="1" applyAlignment="1">
      <alignment horizontal="center" wrapText="1"/>
    </xf>
    <xf numFmtId="167" fontId="30" fillId="15" borderId="0" xfId="1" applyNumberFormat="1" applyFont="1" applyFill="1" applyAlignment="1">
      <alignment horizontal="center" vertical="center" wrapText="1"/>
    </xf>
    <xf numFmtId="0" fontId="30" fillId="15" borderId="0" xfId="0" applyFont="1" applyFill="1" applyAlignment="1">
      <alignment vertical="center" wrapText="1"/>
    </xf>
    <xf numFmtId="172" fontId="8" fillId="9" borderId="0" xfId="8" applyNumberFormat="1" applyFont="1" applyFill="1" applyBorder="1" applyAlignment="1">
      <alignment horizontal="right" vertical="center" wrapText="1"/>
    </xf>
    <xf numFmtId="166" fontId="8" fillId="9" borderId="0" xfId="1" applyFont="1" applyFill="1" applyBorder="1" applyAlignment="1">
      <alignment horizontal="right" vertical="center" wrapText="1"/>
    </xf>
    <xf numFmtId="0" fontId="8" fillId="9" borderId="0" xfId="0" applyFont="1" applyFill="1" applyBorder="1" applyAlignment="1">
      <alignment horizontal="right" vertical="center" wrapText="1"/>
    </xf>
    <xf numFmtId="172" fontId="8" fillId="9" borderId="6" xfId="8" applyNumberFormat="1" applyFont="1" applyFill="1" applyBorder="1" applyAlignment="1">
      <alignment horizontal="right" vertical="center" wrapText="1"/>
    </xf>
    <xf numFmtId="167" fontId="8" fillId="9" borderId="0" xfId="1" applyNumberFormat="1" applyFont="1" applyFill="1" applyAlignment="1">
      <alignment horizontal="right" vertical="center" wrapText="1"/>
    </xf>
    <xf numFmtId="167" fontId="8" fillId="9" borderId="0" xfId="1" applyNumberFormat="1" applyFont="1" applyFill="1" applyAlignment="1">
      <alignment vertical="center" wrapText="1"/>
    </xf>
    <xf numFmtId="167" fontId="31" fillId="9" borderId="8" xfId="1" applyNumberFormat="1" applyFont="1" applyFill="1" applyBorder="1" applyAlignment="1">
      <alignment horizontal="right" vertical="center" wrapText="1"/>
    </xf>
    <xf numFmtId="166" fontId="31" fillId="9" borderId="0" xfId="1" applyFont="1" applyFill="1" applyAlignment="1">
      <alignment horizontal="right" vertical="center" wrapText="1"/>
    </xf>
    <xf numFmtId="166" fontId="8" fillId="9" borderId="5" xfId="1" applyFont="1" applyFill="1" applyBorder="1" applyAlignment="1">
      <alignment horizontal="right" vertical="center" wrapText="1"/>
    </xf>
    <xf numFmtId="167" fontId="8" fillId="9" borderId="5" xfId="0" applyNumberFormat="1" applyFont="1" applyFill="1" applyBorder="1" applyAlignment="1">
      <alignment horizontal="right" vertical="center" wrapText="1"/>
    </xf>
    <xf numFmtId="0" fontId="64" fillId="3" borderId="0" xfId="0" applyFont="1" applyFill="1" applyAlignment="1">
      <alignment vertical="top"/>
    </xf>
    <xf numFmtId="0" fontId="30" fillId="15" borderId="0" xfId="0" quotePrefix="1" applyFont="1" applyFill="1" applyAlignment="1">
      <alignment horizontal="center" vertical="center" wrapText="1"/>
    </xf>
    <xf numFmtId="0" fontId="30" fillId="15" borderId="11" xfId="0" applyFont="1" applyFill="1" applyBorder="1" applyAlignment="1">
      <alignment horizontal="center" vertical="center" wrapText="1"/>
    </xf>
    <xf numFmtId="1" fontId="30" fillId="15" borderId="0" xfId="15" applyNumberFormat="1" applyFont="1" applyFill="1" applyBorder="1" applyAlignment="1">
      <alignment horizontal="right" vertical="center"/>
    </xf>
    <xf numFmtId="0" fontId="30" fillId="15" borderId="0" xfId="14" applyFont="1" applyFill="1" applyAlignment="1">
      <alignment horizontal="right" vertical="center"/>
    </xf>
    <xf numFmtId="0" fontId="66" fillId="5" borderId="0" xfId="3" applyFont="1" applyFill="1" applyAlignment="1">
      <alignment horizontal="left" vertical="top"/>
    </xf>
    <xf numFmtId="0" fontId="30" fillId="15" borderId="0" xfId="18" applyFont="1" applyFill="1" applyAlignment="1">
      <alignment horizontal="center" vertical="center" wrapText="1"/>
    </xf>
    <xf numFmtId="0" fontId="30" fillId="15" borderId="6" xfId="18" applyFont="1" applyFill="1" applyBorder="1" applyAlignment="1">
      <alignment horizontal="center" vertical="center" wrapText="1"/>
    </xf>
    <xf numFmtId="0" fontId="8" fillId="9" borderId="0" xfId="18" applyFont="1" applyFill="1" applyAlignment="1">
      <alignment horizontal="right" vertical="center" wrapText="1"/>
    </xf>
    <xf numFmtId="0" fontId="8" fillId="9" borderId="6" xfId="18" applyFont="1" applyFill="1" applyBorder="1" applyAlignment="1">
      <alignment horizontal="right" vertical="center" wrapText="1"/>
    </xf>
    <xf numFmtId="0" fontId="8" fillId="9" borderId="7" xfId="18" applyFont="1" applyFill="1" applyBorder="1" applyAlignment="1">
      <alignment horizontal="right" vertical="center" wrapText="1"/>
    </xf>
    <xf numFmtId="164" fontId="8" fillId="9" borderId="0" xfId="18" applyNumberFormat="1" applyFont="1" applyFill="1" applyAlignment="1">
      <alignment horizontal="right" vertical="center" wrapText="1"/>
    </xf>
    <xf numFmtId="164" fontId="34" fillId="9" borderId="0" xfId="18" applyNumberFormat="1" applyFont="1" applyFill="1" applyAlignment="1">
      <alignment horizontal="right" vertical="center" wrapText="1"/>
    </xf>
    <xf numFmtId="0" fontId="34" fillId="9" borderId="0" xfId="18" applyFont="1" applyFill="1" applyAlignment="1">
      <alignment horizontal="right" vertical="center" wrapText="1"/>
    </xf>
    <xf numFmtId="0" fontId="38" fillId="9" borderId="0" xfId="0" applyFont="1" applyFill="1" applyAlignment="1">
      <alignment horizontal="right" vertical="center"/>
    </xf>
    <xf numFmtId="165" fontId="8" fillId="9" borderId="0" xfId="8" applyFont="1" applyFill="1" applyAlignment="1">
      <alignment horizontal="left" vertical="center" wrapText="1"/>
    </xf>
    <xf numFmtId="165" fontId="8" fillId="9" borderId="0" xfId="8" applyFont="1" applyFill="1" applyAlignment="1">
      <alignment horizontal="right" vertical="center" wrapText="1"/>
    </xf>
    <xf numFmtId="165" fontId="8" fillId="9" borderId="6" xfId="8" applyFont="1" applyFill="1" applyBorder="1" applyAlignment="1">
      <alignment horizontal="right" vertical="center"/>
    </xf>
    <xf numFmtId="0" fontId="30" fillId="15" borderId="18" xfId="0" applyFont="1" applyFill="1" applyBorder="1" applyAlignment="1">
      <alignment horizontal="center" vertical="center" wrapText="1"/>
    </xf>
    <xf numFmtId="0" fontId="30" fillId="15" borderId="7" xfId="0" applyFont="1" applyFill="1" applyBorder="1" applyAlignment="1">
      <alignment horizontal="center" vertical="center" wrapText="1"/>
    </xf>
    <xf numFmtId="0" fontId="30" fillId="15" borderId="19" xfId="0" applyFont="1" applyFill="1" applyBorder="1" applyAlignment="1">
      <alignment horizontal="center" vertical="center" wrapText="1"/>
    </xf>
    <xf numFmtId="0" fontId="30" fillId="15" borderId="12" xfId="0" applyFont="1" applyFill="1" applyBorder="1" applyAlignment="1">
      <alignment horizontal="center" vertical="center" wrapText="1"/>
    </xf>
    <xf numFmtId="0" fontId="31" fillId="2" borderId="0" xfId="0" applyFont="1" applyFill="1" applyBorder="1" applyAlignment="1">
      <alignment vertical="top" wrapText="1"/>
    </xf>
    <xf numFmtId="0" fontId="8" fillId="2" borderId="0" xfId="0" applyFont="1" applyFill="1" applyBorder="1" applyAlignment="1">
      <alignment vertical="center" wrapText="1"/>
    </xf>
    <xf numFmtId="0" fontId="0" fillId="0" borderId="0" xfId="0" applyBorder="1" applyAlignment="1">
      <alignment vertical="top"/>
    </xf>
    <xf numFmtId="170" fontId="8" fillId="2" borderId="0" xfId="0" applyNumberFormat="1" applyFont="1" applyFill="1" applyBorder="1" applyAlignment="1">
      <alignment horizontal="center" vertical="center" wrapText="1"/>
    </xf>
    <xf numFmtId="0" fontId="8" fillId="3" borderId="0" xfId="0" applyFont="1" applyFill="1" applyBorder="1" applyAlignment="1">
      <alignment vertical="top" wrapText="1"/>
    </xf>
    <xf numFmtId="0" fontId="31" fillId="0" borderId="0" xfId="0" applyFont="1" applyBorder="1" applyAlignment="1">
      <alignment wrapText="1"/>
    </xf>
    <xf numFmtId="0" fontId="8" fillId="0" borderId="0" xfId="0" applyFont="1" applyBorder="1" applyAlignment="1">
      <alignment vertical="top" wrapText="1"/>
    </xf>
    <xf numFmtId="0" fontId="31" fillId="3" borderId="0" xfId="0" applyFont="1" applyFill="1" applyBorder="1" applyAlignment="1">
      <alignment vertical="top" wrapText="1"/>
    </xf>
    <xf numFmtId="0" fontId="8" fillId="9" borderId="0" xfId="0" applyFont="1" applyFill="1" applyBorder="1" applyAlignment="1">
      <alignment vertical="center" wrapText="1"/>
    </xf>
    <xf numFmtId="170" fontId="8" fillId="9" borderId="0" xfId="0" applyNumberFormat="1" applyFont="1" applyFill="1" applyBorder="1" applyAlignment="1">
      <alignment horizontal="center" vertical="center" wrapText="1"/>
    </xf>
    <xf numFmtId="170" fontId="8" fillId="9" borderId="4" xfId="0" applyNumberFormat="1" applyFont="1" applyFill="1" applyBorder="1" applyAlignment="1">
      <alignment horizontal="center" vertical="center" wrapText="1"/>
    </xf>
    <xf numFmtId="170" fontId="8" fillId="9" borderId="21" xfId="0" applyNumberFormat="1" applyFont="1" applyFill="1" applyBorder="1" applyAlignment="1">
      <alignment horizontal="center" vertical="center" wrapText="1"/>
    </xf>
    <xf numFmtId="0" fontId="0" fillId="9" borderId="0" xfId="0" applyFill="1" applyBorder="1" applyAlignment="1">
      <alignment vertical="top"/>
    </xf>
    <xf numFmtId="0" fontId="8" fillId="14" borderId="0" xfId="0" applyFont="1" applyFill="1" applyBorder="1" applyAlignment="1">
      <alignment vertical="center" wrapText="1"/>
    </xf>
    <xf numFmtId="170" fontId="8" fillId="14" borderId="0" xfId="0" applyNumberFormat="1" applyFont="1" applyFill="1" applyBorder="1" applyAlignment="1">
      <alignment horizontal="center" vertical="center" wrapText="1"/>
    </xf>
    <xf numFmtId="170" fontId="8" fillId="14" borderId="4" xfId="0" applyNumberFormat="1" applyFont="1" applyFill="1" applyBorder="1" applyAlignment="1">
      <alignment horizontal="center" vertical="center" wrapText="1"/>
    </xf>
    <xf numFmtId="170" fontId="8" fillId="14" borderId="21" xfId="0" applyNumberFormat="1" applyFont="1" applyFill="1" applyBorder="1" applyAlignment="1">
      <alignment horizontal="center" vertical="center" wrapText="1"/>
    </xf>
    <xf numFmtId="0" fontId="8" fillId="14" borderId="0" xfId="0" applyFont="1" applyFill="1" applyAlignment="1">
      <alignment horizontal="right" vertical="center" wrapText="1"/>
    </xf>
    <xf numFmtId="0" fontId="8" fillId="14" borderId="0" xfId="0" applyFont="1" applyFill="1" applyAlignment="1">
      <alignment vertical="center" wrapText="1"/>
    </xf>
    <xf numFmtId="170" fontId="8" fillId="14" borderId="0" xfId="0" applyNumberFormat="1" applyFont="1" applyFill="1" applyAlignment="1">
      <alignment horizontal="right" vertical="center" wrapText="1"/>
    </xf>
    <xf numFmtId="170" fontId="8" fillId="14" borderId="4" xfId="0" applyNumberFormat="1" applyFont="1" applyFill="1" applyBorder="1" applyAlignment="1">
      <alignment horizontal="right" vertical="center" wrapText="1"/>
    </xf>
    <xf numFmtId="170" fontId="8" fillId="14" borderId="0" xfId="0" applyNumberFormat="1" applyFont="1" applyFill="1" applyAlignment="1">
      <alignment vertical="center" wrapText="1"/>
    </xf>
    <xf numFmtId="170" fontId="8" fillId="14" borderId="0" xfId="0" applyNumberFormat="1" applyFont="1" applyFill="1" applyAlignment="1">
      <alignment vertical="center"/>
    </xf>
    <xf numFmtId="170" fontId="8" fillId="14" borderId="3" xfId="0" applyNumberFormat="1" applyFont="1" applyFill="1" applyBorder="1" applyAlignment="1">
      <alignment horizontal="right" vertical="center" wrapText="1"/>
    </xf>
    <xf numFmtId="170" fontId="8" fillId="14" borderId="8" xfId="0" applyNumberFormat="1" applyFont="1" applyFill="1" applyBorder="1" applyAlignment="1">
      <alignment horizontal="right" vertical="center" wrapText="1"/>
    </xf>
    <xf numFmtId="170" fontId="8" fillId="14" borderId="21" xfId="0" applyNumberFormat="1" applyFont="1" applyFill="1" applyBorder="1" applyAlignment="1">
      <alignment horizontal="right" vertical="center" wrapText="1"/>
    </xf>
    <xf numFmtId="0" fontId="31" fillId="14" borderId="0" xfId="0" applyFont="1" applyFill="1" applyAlignment="1">
      <alignment horizontal="left" vertical="center" wrapText="1"/>
    </xf>
    <xf numFmtId="0" fontId="8" fillId="14" borderId="0" xfId="0" applyFont="1" applyFill="1" applyAlignment="1">
      <alignment horizontal="left" vertical="center"/>
    </xf>
    <xf numFmtId="170" fontId="8" fillId="14" borderId="0" xfId="0" applyNumberFormat="1" applyFont="1" applyFill="1" applyAlignment="1">
      <alignment horizontal="right" wrapText="1"/>
    </xf>
    <xf numFmtId="0" fontId="8" fillId="14" borderId="0" xfId="0" applyFont="1" applyFill="1" applyAlignment="1">
      <alignment horizontal="left" vertical="center" wrapText="1"/>
    </xf>
    <xf numFmtId="170" fontId="8" fillId="14" borderId="6" xfId="0" applyNumberFormat="1" applyFont="1" applyFill="1" applyBorder="1" applyAlignment="1">
      <alignment horizontal="right" wrapText="1"/>
    </xf>
    <xf numFmtId="170" fontId="31" fillId="14" borderId="8" xfId="0" applyNumberFormat="1" applyFont="1" applyFill="1" applyBorder="1" applyAlignment="1">
      <alignment horizontal="right" wrapText="1"/>
    </xf>
    <xf numFmtId="0" fontId="31" fillId="14" borderId="0" xfId="0" applyFont="1" applyFill="1" applyAlignment="1">
      <alignment horizontal="left" vertical="center"/>
    </xf>
    <xf numFmtId="170" fontId="8" fillId="14" borderId="9" xfId="0" applyNumberFormat="1" applyFont="1" applyFill="1" applyBorder="1" applyAlignment="1">
      <alignment horizontal="right" vertical="center" wrapText="1"/>
    </xf>
    <xf numFmtId="0" fontId="8" fillId="16" borderId="0" xfId="0" applyFont="1" applyFill="1" applyAlignment="1">
      <alignment vertical="center" wrapText="1"/>
    </xf>
    <xf numFmtId="170" fontId="8" fillId="16" borderId="0" xfId="0" applyNumberFormat="1" applyFont="1" applyFill="1" applyAlignment="1">
      <alignment horizontal="right" vertical="center" wrapText="1"/>
    </xf>
    <xf numFmtId="170" fontId="8" fillId="16" borderId="9" xfId="0" applyNumberFormat="1" applyFont="1" applyFill="1" applyBorder="1" applyAlignment="1">
      <alignment horizontal="right" vertical="center" wrapText="1"/>
    </xf>
    <xf numFmtId="170" fontId="8" fillId="14" borderId="0" xfId="0" applyNumberFormat="1" applyFont="1" applyFill="1" applyAlignment="1">
      <alignment horizontal="center" vertical="center" wrapText="1"/>
    </xf>
    <xf numFmtId="170" fontId="8" fillId="14" borderId="3" xfId="0" applyNumberFormat="1" applyFont="1" applyFill="1" applyBorder="1" applyAlignment="1">
      <alignment horizontal="center" vertical="center" wrapText="1"/>
    </xf>
    <xf numFmtId="0" fontId="8" fillId="14" borderId="0" xfId="0" applyFont="1" applyFill="1" applyAlignment="1">
      <alignment vertical="top"/>
    </xf>
    <xf numFmtId="170" fontId="8" fillId="14" borderId="4" xfId="0" applyNumberFormat="1" applyFont="1" applyFill="1" applyBorder="1" applyAlignment="1">
      <alignment horizontal="center" vertical="center"/>
    </xf>
    <xf numFmtId="0" fontId="8" fillId="17" borderId="0" xfId="0" applyFont="1" applyFill="1" applyAlignment="1">
      <alignment vertical="center" wrapText="1"/>
    </xf>
    <xf numFmtId="0" fontId="8" fillId="17" borderId="0" xfId="0" applyFont="1" applyFill="1" applyAlignment="1">
      <alignment vertical="top"/>
    </xf>
    <xf numFmtId="170" fontId="8" fillId="17" borderId="0" xfId="0" applyNumberFormat="1" applyFont="1" applyFill="1" applyAlignment="1">
      <alignment horizontal="right" vertical="center" wrapText="1"/>
    </xf>
    <xf numFmtId="170" fontId="8" fillId="17" borderId="9" xfId="0" applyNumberFormat="1" applyFont="1" applyFill="1" applyBorder="1" applyAlignment="1">
      <alignment horizontal="right" vertical="center" wrapText="1"/>
    </xf>
    <xf numFmtId="0" fontId="30" fillId="15" borderId="16" xfId="0" applyFont="1" applyFill="1" applyBorder="1" applyAlignment="1">
      <alignment horizontal="center" vertical="center" wrapText="1"/>
    </xf>
    <xf numFmtId="0" fontId="30" fillId="15" borderId="26" xfId="0" applyFont="1" applyFill="1" applyBorder="1" applyAlignment="1">
      <alignment horizontal="center" vertical="center" wrapText="1"/>
    </xf>
    <xf numFmtId="0" fontId="30" fillId="15" borderId="3" xfId="0" applyFont="1" applyFill="1" applyBorder="1" applyAlignment="1">
      <alignment horizontal="center" vertical="center" wrapText="1"/>
    </xf>
    <xf numFmtId="0" fontId="30" fillId="15" borderId="10" xfId="0" applyFont="1" applyFill="1" applyBorder="1" applyAlignment="1">
      <alignment horizontal="center" vertical="center" wrapText="1"/>
    </xf>
    <xf numFmtId="0" fontId="60" fillId="15" borderId="0" xfId="0" applyFont="1" applyFill="1" applyAlignment="1">
      <alignment horizontal="center" vertical="center" wrapText="1"/>
    </xf>
    <xf numFmtId="170" fontId="8" fillId="9" borderId="21" xfId="0" applyNumberFormat="1" applyFont="1" applyFill="1" applyBorder="1" applyAlignment="1">
      <alignment horizontal="right" vertical="center" wrapText="1"/>
    </xf>
    <xf numFmtId="0" fontId="31" fillId="4" borderId="0" xfId="0" applyFont="1" applyFill="1" applyBorder="1" applyAlignment="1">
      <alignment vertical="center" wrapText="1"/>
    </xf>
    <xf numFmtId="0" fontId="8" fillId="4" borderId="0" xfId="0" applyFont="1" applyFill="1" applyBorder="1" applyAlignment="1">
      <alignment horizontal="right" vertical="center" wrapText="1"/>
    </xf>
    <xf numFmtId="0" fontId="8" fillId="14" borderId="0" xfId="0" applyFont="1" applyFill="1" applyBorder="1" applyAlignment="1">
      <alignment horizontal="right" vertical="center" wrapText="1"/>
    </xf>
    <xf numFmtId="0" fontId="8" fillId="4" borderId="0" xfId="0" applyFont="1" applyFill="1" applyBorder="1" applyAlignment="1">
      <alignment vertical="center" wrapText="1"/>
    </xf>
    <xf numFmtId="170" fontId="8" fillId="14" borderId="0" xfId="0" applyNumberFormat="1" applyFont="1" applyFill="1" applyBorder="1" applyAlignment="1">
      <alignment horizontal="right" vertical="center" wrapText="1"/>
    </xf>
    <xf numFmtId="170" fontId="8" fillId="4" borderId="0" xfId="0" applyNumberFormat="1" applyFont="1" applyFill="1" applyBorder="1" applyAlignment="1">
      <alignment vertical="center" wrapText="1"/>
    </xf>
    <xf numFmtId="170" fontId="8" fillId="14" borderId="0" xfId="0" applyNumberFormat="1" applyFont="1" applyFill="1" applyBorder="1" applyAlignment="1">
      <alignment vertical="center" wrapText="1"/>
    </xf>
    <xf numFmtId="170" fontId="8" fillId="9" borderId="0" xfId="0" applyNumberFormat="1" applyFont="1" applyFill="1" applyBorder="1" applyAlignment="1">
      <alignment vertical="center" wrapText="1"/>
    </xf>
    <xf numFmtId="0" fontId="8" fillId="3" borderId="0" xfId="0" applyFont="1" applyFill="1" applyBorder="1" applyAlignment="1">
      <alignment vertical="top"/>
    </xf>
    <xf numFmtId="0" fontId="8" fillId="2" borderId="0" xfId="0" applyFont="1" applyFill="1" applyBorder="1" applyAlignment="1">
      <alignment horizontal="center" vertical="top" wrapText="1"/>
    </xf>
    <xf numFmtId="0" fontId="8" fillId="14" borderId="0" xfId="0" applyFont="1" applyFill="1" applyBorder="1" applyAlignment="1">
      <alignment horizontal="center" vertical="top" wrapText="1"/>
    </xf>
    <xf numFmtId="0" fontId="8" fillId="14" borderId="0" xfId="0" applyFont="1" applyFill="1" applyBorder="1" applyAlignment="1">
      <alignment vertical="top" wrapText="1"/>
    </xf>
    <xf numFmtId="0" fontId="8" fillId="10" borderId="0" xfId="0" applyFont="1" applyFill="1" applyBorder="1" applyAlignment="1">
      <alignment vertical="top" wrapText="1"/>
    </xf>
    <xf numFmtId="0" fontId="8" fillId="9" borderId="0" xfId="0" applyFont="1" applyFill="1" applyBorder="1" applyAlignment="1">
      <alignment horizontal="center" vertical="top" wrapText="1"/>
    </xf>
    <xf numFmtId="0" fontId="8" fillId="9" borderId="0" xfId="0" applyFont="1" applyFill="1" applyBorder="1" applyAlignment="1">
      <alignment vertical="top" wrapText="1"/>
    </xf>
    <xf numFmtId="170" fontId="33" fillId="9" borderId="0" xfId="0" applyNumberFormat="1" applyFont="1" applyFill="1" applyAlignment="1">
      <alignment wrapText="1"/>
    </xf>
    <xf numFmtId="0" fontId="8" fillId="9" borderId="0" xfId="0" applyFont="1" applyFill="1" applyAlignment="1">
      <alignment horizontal="left" vertical="center" wrapText="1"/>
    </xf>
    <xf numFmtId="0" fontId="8" fillId="9" borderId="0" xfId="0" applyFont="1" applyFill="1" applyAlignment="1">
      <alignment vertical="center" wrapText="1"/>
    </xf>
    <xf numFmtId="0" fontId="69" fillId="2" borderId="0" xfId="0" applyFont="1" applyFill="1" applyAlignment="1">
      <alignment vertical="top"/>
    </xf>
    <xf numFmtId="0" fontId="69" fillId="0" borderId="0" xfId="0" applyFont="1" applyAlignment="1">
      <alignment vertical="top"/>
    </xf>
    <xf numFmtId="0" fontId="8" fillId="0" borderId="3" xfId="3" applyFont="1" applyBorder="1" applyAlignment="1">
      <alignment vertical="top" wrapText="1"/>
    </xf>
    <xf numFmtId="0" fontId="8" fillId="0" borderId="3" xfId="3" applyFont="1" applyBorder="1"/>
    <xf numFmtId="0" fontId="30" fillId="15" borderId="0" xfId="3" applyFont="1" applyFill="1" applyBorder="1" applyAlignment="1">
      <alignment vertical="center" wrapText="1"/>
    </xf>
    <xf numFmtId="0" fontId="37" fillId="15" borderId="0" xfId="3" applyFont="1" applyFill="1" applyBorder="1" applyAlignment="1">
      <alignment horizontal="center" vertical="center" wrapText="1"/>
    </xf>
    <xf numFmtId="0" fontId="30" fillId="15" borderId="0" xfId="3" applyFont="1" applyFill="1" applyBorder="1" applyAlignment="1">
      <alignment horizontal="center" vertical="center" wrapText="1"/>
    </xf>
    <xf numFmtId="0" fontId="8" fillId="0" borderId="0" xfId="3" applyFont="1" applyBorder="1" applyAlignment="1">
      <alignment horizontal="left" vertical="top" wrapText="1"/>
    </xf>
    <xf numFmtId="0" fontId="8" fillId="5" borderId="0" xfId="3" applyFont="1" applyFill="1" applyBorder="1" applyAlignment="1">
      <alignment horizontal="left" vertical="top" wrapText="1"/>
    </xf>
    <xf numFmtId="0" fontId="8" fillId="0" borderId="0" xfId="0" applyFont="1" applyBorder="1" applyAlignment="1">
      <alignment horizontal="right" vertical="center" wrapText="1"/>
    </xf>
    <xf numFmtId="167" fontId="31" fillId="0" borderId="6" xfId="1" applyNumberFormat="1" applyFont="1" applyBorder="1" applyAlignment="1">
      <alignment horizontal="right" vertical="center" wrapText="1"/>
    </xf>
    <xf numFmtId="0" fontId="31" fillId="0" borderId="0" xfId="0" applyFont="1" applyBorder="1" applyAlignment="1">
      <alignment horizontal="right" vertical="center" wrapText="1"/>
    </xf>
    <xf numFmtId="167" fontId="8" fillId="0" borderId="0" xfId="1" applyNumberFormat="1" applyFont="1" applyBorder="1" applyAlignment="1">
      <alignment vertical="center" wrapText="1"/>
    </xf>
    <xf numFmtId="0" fontId="31" fillId="0" borderId="5" xfId="0" applyFont="1" applyBorder="1" applyAlignment="1">
      <alignment horizontal="left" vertical="center" wrapText="1"/>
    </xf>
    <xf numFmtId="0" fontId="43" fillId="0" borderId="0" xfId="0" applyFont="1" applyBorder="1" applyAlignment="1">
      <alignment horizontal="right" vertical="center" wrapText="1"/>
    </xf>
    <xf numFmtId="167" fontId="43" fillId="0" borderId="8" xfId="1" applyNumberFormat="1" applyFont="1" applyFill="1" applyBorder="1" applyAlignment="1">
      <alignment vertical="center" wrapText="1"/>
    </xf>
    <xf numFmtId="0" fontId="44" fillId="0" borderId="0" xfId="0" applyFont="1" applyBorder="1" applyAlignment="1">
      <alignment horizontal="right" vertical="center" wrapText="1"/>
    </xf>
    <xf numFmtId="167" fontId="43" fillId="0" borderId="6" xfId="1" applyNumberFormat="1" applyFont="1" applyBorder="1" applyAlignment="1">
      <alignment vertical="center" wrapText="1"/>
    </xf>
    <xf numFmtId="167" fontId="44" fillId="0" borderId="6" xfId="1" applyNumberFormat="1" applyFont="1" applyBorder="1" applyAlignment="1">
      <alignment vertical="center" wrapText="1"/>
    </xf>
    <xf numFmtId="0" fontId="31" fillId="0" borderId="5" xfId="0" applyFont="1" applyBorder="1" applyAlignment="1">
      <alignment horizontal="justify" vertical="center" wrapText="1"/>
    </xf>
    <xf numFmtId="167" fontId="31" fillId="0" borderId="5" xfId="1" applyNumberFormat="1" applyFont="1" applyFill="1" applyBorder="1" applyAlignment="1">
      <alignment horizontal="right" vertical="center" wrapText="1"/>
    </xf>
    <xf numFmtId="167" fontId="43" fillId="0" borderId="14" xfId="1" applyNumberFormat="1" applyFont="1" applyFill="1" applyBorder="1" applyAlignment="1">
      <alignment horizontal="left" vertical="center" wrapText="1"/>
    </xf>
    <xf numFmtId="0" fontId="3" fillId="3" borderId="0" xfId="0" applyFont="1" applyFill="1" applyAlignment="1">
      <alignment horizontal="left" vertical="center" wrapText="1"/>
    </xf>
    <xf numFmtId="0" fontId="0" fillId="0" borderId="0" xfId="0" applyAlignment="1">
      <alignment horizontal="left"/>
    </xf>
    <xf numFmtId="0" fontId="3" fillId="0" borderId="0" xfId="14" applyFont="1" applyAlignment="1"/>
    <xf numFmtId="0" fontId="8" fillId="0" borderId="0" xfId="0" applyFont="1" applyBorder="1" applyAlignment="1">
      <alignment horizontal="justify" vertical="center" wrapText="1"/>
    </xf>
    <xf numFmtId="0" fontId="7" fillId="0" borderId="5" xfId="0" applyFont="1" applyBorder="1" applyAlignment="1"/>
    <xf numFmtId="167" fontId="8" fillId="9" borderId="0" xfId="1" applyNumberFormat="1" applyFont="1" applyFill="1" applyBorder="1" applyAlignment="1">
      <alignment horizontal="right" vertical="center" wrapText="1"/>
    </xf>
    <xf numFmtId="10" fontId="31" fillId="5" borderId="0" xfId="0" applyNumberFormat="1" applyFont="1" applyFill="1" applyBorder="1" applyAlignment="1">
      <alignment horizontal="right" vertical="center" wrapText="1"/>
    </xf>
    <xf numFmtId="0" fontId="8" fillId="5" borderId="4" xfId="0" applyFont="1" applyFill="1" applyBorder="1" applyAlignment="1">
      <alignment horizontal="justify" vertical="center" wrapText="1"/>
    </xf>
    <xf numFmtId="167" fontId="8" fillId="5" borderId="4" xfId="1" applyNumberFormat="1" applyFont="1" applyFill="1" applyBorder="1" applyAlignment="1">
      <alignment horizontal="right" vertical="center" wrapText="1"/>
    </xf>
    <xf numFmtId="0" fontId="50" fillId="0" borderId="0" xfId="14" applyFont="1" applyAlignment="1">
      <alignment horizontal="left"/>
    </xf>
    <xf numFmtId="0" fontId="31" fillId="5" borderId="12" xfId="0" applyFont="1" applyFill="1" applyBorder="1" applyAlignment="1">
      <alignment vertical="top" wrapText="1"/>
    </xf>
    <xf numFmtId="0" fontId="3" fillId="0" borderId="0" xfId="3" applyAlignment="1">
      <alignment horizontal="left"/>
    </xf>
    <xf numFmtId="0" fontId="3" fillId="0" borderId="0" xfId="3"/>
    <xf numFmtId="0" fontId="8" fillId="3" borderId="0" xfId="3" applyFont="1" applyFill="1" applyAlignment="1">
      <alignment horizontal="center" wrapText="1"/>
    </xf>
    <xf numFmtId="0" fontId="3" fillId="0" borderId="0" xfId="3" applyAlignment="1">
      <alignment horizontal="left"/>
    </xf>
    <xf numFmtId="0" fontId="3" fillId="3" borderId="0" xfId="0" applyFont="1" applyFill="1" applyBorder="1" applyAlignment="1">
      <alignment horizontal="left" wrapText="1"/>
    </xf>
    <xf numFmtId="0" fontId="0" fillId="3" borderId="0" xfId="0" applyFill="1" applyBorder="1" applyAlignment="1">
      <alignment horizontal="left" wrapText="1"/>
    </xf>
    <xf numFmtId="0" fontId="0" fillId="0" borderId="0" xfId="0" applyFill="1" applyBorder="1" applyAlignment="1">
      <alignment horizontal="left" wrapText="1"/>
    </xf>
    <xf numFmtId="0" fontId="4" fillId="3" borderId="0" xfId="0" applyFont="1" applyFill="1" applyBorder="1" applyAlignment="1">
      <alignment horizontal="left" wrapText="1"/>
    </xf>
    <xf numFmtId="0" fontId="3" fillId="0" borderId="0" xfId="3" applyAlignment="1">
      <alignment horizontal="left" vertical="top" wrapText="1"/>
    </xf>
    <xf numFmtId="0" fontId="67" fillId="0" borderId="0" xfId="0" applyFont="1" applyAlignment="1">
      <alignment horizontal="left" vertical="top" wrapText="1"/>
    </xf>
    <xf numFmtId="0" fontId="8" fillId="0" borderId="0" xfId="0" applyFont="1" applyAlignment="1">
      <alignment horizontal="left" vertical="center"/>
    </xf>
    <xf numFmtId="0" fontId="8" fillId="0" borderId="0" xfId="0" applyFont="1" applyAlignment="1">
      <alignment horizontal="left" vertical="top"/>
    </xf>
    <xf numFmtId="0" fontId="67" fillId="0" borderId="0" xfId="0" applyFont="1" applyAlignment="1">
      <alignment horizontal="left" vertical="top"/>
    </xf>
    <xf numFmtId="0" fontId="8" fillId="0" borderId="0" xfId="0" applyFont="1" applyAlignment="1">
      <alignment horizontal="left" vertical="top" wrapText="1"/>
    </xf>
    <xf numFmtId="0" fontId="32" fillId="15" borderId="0" xfId="0" applyFont="1" applyFill="1" applyBorder="1" applyAlignment="1">
      <alignment horizontal="center" vertical="center" wrapText="1"/>
    </xf>
    <xf numFmtId="0" fontId="30" fillId="15" borderId="0" xfId="0" applyFont="1" applyFill="1" applyBorder="1" applyAlignment="1">
      <alignment horizontal="left" vertical="center" wrapText="1"/>
    </xf>
    <xf numFmtId="0" fontId="30" fillId="15" borderId="0" xfId="0" applyFont="1" applyFill="1" applyBorder="1" applyAlignment="1">
      <alignment horizontal="center" vertical="center" textRotation="90"/>
    </xf>
    <xf numFmtId="0" fontId="30" fillId="15" borderId="0" xfId="0" applyFont="1" applyFill="1" applyBorder="1" applyAlignment="1">
      <alignment horizontal="center" vertical="center" wrapText="1"/>
    </xf>
    <xf numFmtId="0" fontId="57" fillId="0" borderId="0" xfId="0" applyFont="1" applyAlignment="1">
      <alignment horizontal="left" vertical="center"/>
    </xf>
    <xf numFmtId="0" fontId="64" fillId="2" borderId="0" xfId="0" applyFont="1" applyFill="1" applyAlignment="1">
      <alignment horizontal="left" vertical="top"/>
    </xf>
    <xf numFmtId="0" fontId="25" fillId="3" borderId="0" xfId="0" applyFont="1" applyFill="1" applyAlignment="1">
      <alignment horizontal="justify" vertical="top" wrapText="1"/>
    </xf>
    <xf numFmtId="0" fontId="25" fillId="2" borderId="0" xfId="0" applyFont="1" applyFill="1" applyAlignment="1">
      <alignment horizontal="justify" vertical="top" wrapText="1"/>
    </xf>
    <xf numFmtId="0" fontId="25" fillId="3" borderId="0" xfId="0" applyFont="1" applyFill="1" applyAlignment="1">
      <alignment horizontal="justify" vertical="top"/>
    </xf>
    <xf numFmtId="0" fontId="57" fillId="2" borderId="0" xfId="0" applyFont="1" applyFill="1" applyAlignment="1">
      <alignment horizontal="justify" vertical="top"/>
    </xf>
    <xf numFmtId="0" fontId="3" fillId="3" borderId="0" xfId="3" applyFont="1" applyFill="1" applyAlignment="1">
      <alignment horizontal="left" vertical="center" wrapText="1"/>
    </xf>
    <xf numFmtId="0" fontId="64" fillId="2" borderId="0" xfId="0" applyFont="1" applyFill="1" applyAlignment="1">
      <alignment horizontal="left" vertical="top" wrapText="1"/>
    </xf>
    <xf numFmtId="0" fontId="64" fillId="0" borderId="0" xfId="0" applyFont="1" applyFill="1" applyAlignment="1">
      <alignment horizontal="left" vertical="top"/>
    </xf>
    <xf numFmtId="0" fontId="8" fillId="0" borderId="0" xfId="0" applyFont="1" applyFill="1" applyAlignment="1">
      <alignment horizontal="left" vertical="top" wrapText="1"/>
    </xf>
    <xf numFmtId="0" fontId="8" fillId="0" borderId="0" xfId="0" applyFont="1" applyAlignment="1">
      <alignment horizontal="justify" vertical="top" wrapText="1"/>
    </xf>
    <xf numFmtId="0" fontId="8" fillId="3" borderId="0" xfId="0" applyFont="1" applyFill="1" applyAlignment="1">
      <alignment horizontal="justify" vertical="top" wrapText="1"/>
    </xf>
    <xf numFmtId="0" fontId="8" fillId="3" borderId="0" xfId="0" applyFont="1" applyFill="1" applyAlignment="1">
      <alignment horizontal="left" vertical="top" wrapText="1"/>
    </xf>
    <xf numFmtId="0" fontId="8" fillId="3" borderId="0" xfId="0" applyFont="1" applyFill="1" applyAlignment="1">
      <alignment horizontal="left" vertical="top"/>
    </xf>
    <xf numFmtId="0" fontId="8" fillId="3" borderId="0" xfId="0" applyFont="1" applyFill="1" applyAlignment="1">
      <alignment horizontal="left"/>
    </xf>
    <xf numFmtId="0" fontId="0" fillId="3" borderId="0" xfId="0" applyFill="1" applyAlignment="1">
      <alignment horizontal="left"/>
    </xf>
    <xf numFmtId="0" fontId="8" fillId="0" borderId="0" xfId="3" applyFont="1" applyAlignment="1">
      <alignment horizontal="justify" vertical="top" wrapText="1"/>
    </xf>
    <xf numFmtId="0" fontId="8" fillId="2" borderId="0" xfId="3" applyFont="1" applyFill="1" applyAlignment="1">
      <alignment horizontal="justify" wrapText="1"/>
    </xf>
    <xf numFmtId="0" fontId="3" fillId="0" borderId="0" xfId="3"/>
    <xf numFmtId="0" fontId="64" fillId="2" borderId="0" xfId="3" applyFont="1" applyFill="1" applyAlignment="1">
      <alignment horizontal="justify"/>
    </xf>
    <xf numFmtId="0" fontId="68" fillId="2" borderId="0" xfId="3" applyFont="1" applyFill="1" applyAlignment="1">
      <alignment horizontal="justify"/>
    </xf>
    <xf numFmtId="0" fontId="8" fillId="3" borderId="0" xfId="3" applyFont="1" applyFill="1" applyAlignment="1">
      <alignment horizontal="justify"/>
    </xf>
    <xf numFmtId="0" fontId="3" fillId="3" borderId="0" xfId="3" applyFill="1" applyAlignment="1">
      <alignment horizontal="left" vertical="center" wrapText="1"/>
    </xf>
    <xf numFmtId="0" fontId="7" fillId="3" borderId="0" xfId="3" applyFont="1" applyFill="1" applyAlignment="1">
      <alignment horizontal="left" vertical="center" wrapText="1"/>
    </xf>
    <xf numFmtId="0" fontId="37" fillId="15" borderId="0" xfId="3" applyFont="1" applyFill="1" applyAlignment="1">
      <alignment horizontal="center" vertical="center" wrapText="1"/>
    </xf>
    <xf numFmtId="0" fontId="8" fillId="3" borderId="0" xfId="3" applyFont="1" applyFill="1" applyAlignment="1">
      <alignment horizontal="left" vertical="top" wrapText="1"/>
    </xf>
    <xf numFmtId="0" fontId="8" fillId="0" borderId="10" xfId="3" applyFont="1" applyBorder="1" applyAlignment="1">
      <alignment horizontal="left" vertical="top" wrapText="1"/>
    </xf>
    <xf numFmtId="0" fontId="8" fillId="0" borderId="0" xfId="3" applyFont="1" applyAlignment="1">
      <alignment horizontal="left" vertical="top" wrapText="1"/>
    </xf>
    <xf numFmtId="0" fontId="8" fillId="0" borderId="3" xfId="3" applyFont="1" applyBorder="1" applyAlignment="1">
      <alignment horizontal="left" vertical="top" wrapText="1"/>
    </xf>
    <xf numFmtId="0" fontId="3" fillId="3" borderId="0" xfId="3" applyFill="1" applyAlignment="1">
      <alignment horizontal="justify"/>
    </xf>
    <xf numFmtId="0" fontId="8" fillId="3" borderId="0" xfId="3" applyFont="1" applyFill="1" applyAlignment="1">
      <alignment horizontal="justify" vertical="top" wrapText="1"/>
    </xf>
    <xf numFmtId="0" fontId="3" fillId="3" borderId="0" xfId="3" applyFill="1" applyAlignment="1">
      <alignment horizontal="center" vertical="center" wrapText="1"/>
    </xf>
    <xf numFmtId="0" fontId="58" fillId="2" borderId="0" xfId="3" applyFont="1" applyFill="1" applyAlignment="1">
      <alignment horizontal="left" vertical="top"/>
    </xf>
    <xf numFmtId="0" fontId="3" fillId="0" borderId="0" xfId="3" applyAlignment="1">
      <alignment horizontal="left" vertical="top"/>
    </xf>
    <xf numFmtId="0" fontId="37" fillId="15" borderId="3" xfId="3" applyFont="1" applyFill="1" applyBorder="1" applyAlignment="1">
      <alignment horizontal="center" vertical="center" wrapText="1"/>
    </xf>
    <xf numFmtId="0" fontId="8" fillId="5" borderId="4" xfId="3" applyFont="1" applyFill="1" applyBorder="1" applyAlignment="1">
      <alignment horizontal="left" vertical="top" wrapText="1"/>
    </xf>
    <xf numFmtId="0" fontId="8" fillId="3" borderId="10" xfId="3" applyFont="1" applyFill="1" applyBorder="1" applyAlignment="1">
      <alignment horizontal="left" vertical="top" wrapText="1"/>
    </xf>
    <xf numFmtId="0" fontId="30" fillId="15" borderId="0" xfId="3" applyFont="1" applyFill="1" applyAlignment="1">
      <alignment horizontal="center" vertical="center" wrapText="1"/>
    </xf>
    <xf numFmtId="0" fontId="8" fillId="3" borderId="3" xfId="3" applyFont="1" applyFill="1" applyBorder="1" applyAlignment="1">
      <alignment horizontal="left" vertical="top" wrapText="1"/>
    </xf>
    <xf numFmtId="0" fontId="30" fillId="15" borderId="0" xfId="3" applyFont="1" applyFill="1" applyBorder="1" applyAlignment="1">
      <alignment horizontal="center" vertical="center" wrapText="1"/>
    </xf>
    <xf numFmtId="0" fontId="8" fillId="5" borderId="3" xfId="3" applyFont="1" applyFill="1" applyBorder="1" applyAlignment="1">
      <alignment horizontal="left" vertical="top" wrapText="1"/>
    </xf>
    <xf numFmtId="0" fontId="58" fillId="0" borderId="0" xfId="3" applyFont="1" applyAlignment="1">
      <alignment horizontal="left" vertical="top" wrapText="1"/>
    </xf>
    <xf numFmtId="0" fontId="8" fillId="5" borderId="0" xfId="3" applyFont="1" applyFill="1" applyBorder="1" applyAlignment="1">
      <alignment horizontal="left" vertical="top" wrapText="1"/>
    </xf>
    <xf numFmtId="0" fontId="8" fillId="5" borderId="0" xfId="3" applyFont="1" applyFill="1" applyAlignment="1">
      <alignment horizontal="left" vertical="top" wrapText="1"/>
    </xf>
    <xf numFmtId="0" fontId="8" fillId="0" borderId="4" xfId="3" applyFont="1" applyBorder="1" applyAlignment="1">
      <alignment horizontal="left" vertical="top" wrapText="1"/>
    </xf>
    <xf numFmtId="0" fontId="8" fillId="3" borderId="0" xfId="3" applyFont="1" applyFill="1" applyAlignment="1">
      <alignment horizontal="left" vertical="center" wrapText="1"/>
    </xf>
    <xf numFmtId="0" fontId="38" fillId="0" borderId="0" xfId="3" applyFont="1" applyAlignment="1">
      <alignment horizontal="left" vertical="top" wrapText="1"/>
    </xf>
    <xf numFmtId="0" fontId="5" fillId="2" borderId="0" xfId="3" applyFont="1" applyFill="1" applyAlignment="1">
      <alignment horizontal="justify"/>
    </xf>
    <xf numFmtId="0" fontId="7" fillId="2" borderId="0" xfId="3" applyFont="1" applyFill="1" applyAlignment="1">
      <alignment horizontal="justify"/>
    </xf>
    <xf numFmtId="0" fontId="8" fillId="3" borderId="0" xfId="3" applyFont="1" applyFill="1" applyAlignment="1">
      <alignment horizontal="justify" vertical="center" wrapText="1"/>
    </xf>
    <xf numFmtId="0" fontId="35" fillId="3" borderId="0" xfId="3" applyFont="1" applyFill="1" applyAlignment="1">
      <alignment horizontal="justify" vertical="top" wrapText="1"/>
    </xf>
    <xf numFmtId="0" fontId="36" fillId="3" borderId="0" xfId="3" applyFont="1" applyFill="1" applyAlignment="1">
      <alignment horizontal="justify" vertical="top" wrapText="1"/>
    </xf>
    <xf numFmtId="0" fontId="31" fillId="3" borderId="1" xfId="3" applyFont="1" applyFill="1" applyBorder="1" applyAlignment="1">
      <alignment horizontal="justify" vertical="center" wrapText="1"/>
    </xf>
    <xf numFmtId="0" fontId="8" fillId="3" borderId="0" xfId="0" applyFont="1" applyFill="1" applyAlignment="1">
      <alignment horizontal="justify" wrapText="1"/>
    </xf>
    <xf numFmtId="0" fontId="8" fillId="3" borderId="0" xfId="0" applyFont="1" applyFill="1" applyAlignment="1">
      <alignment horizontal="justify"/>
    </xf>
    <xf numFmtId="0" fontId="8" fillId="2" borderId="0" xfId="0" applyFont="1" applyFill="1" applyAlignment="1">
      <alignment horizontal="justify"/>
    </xf>
    <xf numFmtId="0" fontId="8" fillId="0" borderId="0" xfId="0" applyFont="1" applyAlignment="1">
      <alignment horizontal="justify" wrapText="1"/>
    </xf>
    <xf numFmtId="0" fontId="8" fillId="0" borderId="0" xfId="0" applyFont="1" applyAlignment="1"/>
    <xf numFmtId="0" fontId="30" fillId="15" borderId="0" xfId="0" applyFont="1" applyFill="1" applyAlignment="1">
      <alignment horizontal="center" vertical="center" wrapText="1"/>
    </xf>
    <xf numFmtId="0" fontId="8" fillId="4" borderId="0" xfId="0" applyFont="1" applyFill="1" applyAlignment="1">
      <alignment horizontal="left" vertical="center" wrapText="1"/>
    </xf>
    <xf numFmtId="0" fontId="31" fillId="3" borderId="0" xfId="0" applyFont="1" applyFill="1" applyAlignment="1">
      <alignment horizontal="left" wrapText="1"/>
    </xf>
    <xf numFmtId="0" fontId="31" fillId="4" borderId="0" xfId="0" applyFont="1" applyFill="1" applyAlignment="1">
      <alignment horizontal="left" vertical="top" wrapText="1"/>
    </xf>
    <xf numFmtId="0" fontId="31" fillId="0" borderId="0" xfId="0" applyFont="1" applyFill="1" applyAlignment="1">
      <alignment horizontal="left" vertical="top" wrapText="1"/>
    </xf>
    <xf numFmtId="0" fontId="31" fillId="2" borderId="0" xfId="0" applyFont="1" applyFill="1" applyAlignment="1">
      <alignment horizontal="left" vertical="top" wrapText="1"/>
    </xf>
    <xf numFmtId="0" fontId="8" fillId="3" borderId="0" xfId="0" applyFont="1" applyFill="1" applyAlignment="1">
      <alignment horizontal="justify" vertical="top"/>
    </xf>
    <xf numFmtId="0" fontId="8" fillId="2" borderId="0" xfId="0" applyFont="1" applyFill="1" applyAlignment="1">
      <alignment horizontal="justify" vertical="top"/>
    </xf>
    <xf numFmtId="0" fontId="8" fillId="2" borderId="0" xfId="0" applyFont="1" applyFill="1" applyAlignment="1">
      <alignment horizontal="left" vertical="top" wrapText="1"/>
    </xf>
    <xf numFmtId="0" fontId="31" fillId="0" borderId="0" xfId="14" applyFont="1" applyAlignment="1">
      <alignment horizontal="center"/>
    </xf>
    <xf numFmtId="0" fontId="58" fillId="0" borderId="0" xfId="14" applyFont="1" applyAlignment="1">
      <alignment horizontal="left"/>
    </xf>
    <xf numFmtId="0" fontId="32" fillId="15" borderId="0" xfId="14" applyFont="1" applyFill="1" applyAlignment="1">
      <alignment horizontal="left"/>
    </xf>
    <xf numFmtId="0" fontId="31" fillId="0" borderId="0" xfId="14" applyFont="1" applyAlignment="1">
      <alignment horizontal="left"/>
    </xf>
    <xf numFmtId="0" fontId="8" fillId="0" borderId="0" xfId="14" applyFont="1" applyAlignment="1">
      <alignment horizontal="left"/>
    </xf>
    <xf numFmtId="0" fontId="50" fillId="0" borderId="0" xfId="14" applyFont="1" applyAlignment="1">
      <alignment horizontal="left"/>
    </xf>
    <xf numFmtId="0" fontId="30" fillId="15" borderId="0" xfId="14" applyFont="1" applyFill="1" applyAlignment="1">
      <alignment horizontal="left"/>
    </xf>
    <xf numFmtId="0" fontId="8" fillId="0" borderId="0" xfId="14" applyFont="1" applyAlignment="1">
      <alignment horizontal="center" vertical="center" wrapText="1"/>
    </xf>
    <xf numFmtId="0" fontId="8" fillId="0" borderId="0" xfId="14" applyFont="1" applyAlignment="1">
      <alignment horizontal="center" wrapText="1"/>
    </xf>
    <xf numFmtId="0" fontId="0" fillId="0" borderId="0" xfId="0" applyFill="1" applyAlignment="1">
      <alignment horizontal="center" vertical="center" wrapText="1"/>
    </xf>
    <xf numFmtId="0" fontId="0" fillId="0" borderId="0" xfId="0"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Fill="1" applyAlignment="1">
      <alignment horizontal="left" wrapText="1"/>
    </xf>
    <xf numFmtId="0" fontId="8" fillId="2" borderId="0" xfId="0" applyFont="1" applyFill="1" applyBorder="1" applyAlignment="1">
      <alignment horizontal="left" vertical="center" wrapText="1"/>
    </xf>
    <xf numFmtId="0" fontId="31" fillId="0" borderId="0" xfId="0" applyFont="1" applyFill="1" applyBorder="1" applyAlignment="1">
      <alignment vertical="top" wrapText="1"/>
    </xf>
    <xf numFmtId="0" fontId="39" fillId="0" borderId="0" xfId="0" applyFont="1" applyAlignment="1">
      <alignment horizontal="left" vertical="top"/>
    </xf>
    <xf numFmtId="0" fontId="8" fillId="0" borderId="0" xfId="0" applyFont="1" applyFill="1" applyAlignment="1">
      <alignment horizontal="left" vertical="top"/>
    </xf>
    <xf numFmtId="0" fontId="8" fillId="0" borderId="0" xfId="0" applyFont="1" applyBorder="1" applyAlignment="1">
      <alignment horizontal="left" vertical="top" wrapText="1"/>
    </xf>
    <xf numFmtId="0" fontId="30" fillId="15" borderId="0" xfId="0" applyFont="1" applyFill="1" applyAlignment="1">
      <alignment vertical="center" wrapText="1"/>
    </xf>
    <xf numFmtId="0" fontId="8" fillId="0" borderId="0" xfId="0" applyFont="1" applyFill="1" applyBorder="1" applyAlignment="1">
      <alignment horizontal="left" vertical="center" wrapText="1"/>
    </xf>
    <xf numFmtId="0" fontId="8" fillId="0" borderId="6" xfId="0" applyFont="1" applyFill="1" applyBorder="1" applyAlignment="1">
      <alignment horizontal="left" vertical="center" wrapText="1"/>
    </xf>
    <xf numFmtId="0" fontId="25" fillId="0" borderId="0" xfId="0" applyFont="1" applyAlignment="1">
      <alignment horizontal="left" vertical="top"/>
    </xf>
    <xf numFmtId="0" fontId="0" fillId="0" borderId="0" xfId="0" applyFill="1" applyAlignment="1">
      <alignment horizontal="left" vertical="top"/>
    </xf>
    <xf numFmtId="0" fontId="8" fillId="0" borderId="0" xfId="0" applyFont="1" applyAlignment="1">
      <alignment horizontal="left" vertical="center" wrapText="1"/>
    </xf>
    <xf numFmtId="0" fontId="30" fillId="15" borderId="0" xfId="0" applyFont="1" applyFill="1" applyAlignment="1">
      <alignment horizontal="center" wrapText="1"/>
    </xf>
    <xf numFmtId="0" fontId="31" fillId="0" borderId="0" xfId="14" applyFont="1" applyAlignment="1">
      <alignment horizontal="center" vertical="top" wrapText="1"/>
    </xf>
    <xf numFmtId="1" fontId="30" fillId="15" borderId="0" xfId="15" quotePrefix="1" applyNumberFormat="1" applyFont="1" applyFill="1" applyBorder="1" applyAlignment="1">
      <alignment horizontal="left" vertical="center"/>
    </xf>
    <xf numFmtId="1" fontId="30" fillId="15" borderId="0" xfId="15" applyNumberFormat="1" applyFont="1" applyFill="1" applyBorder="1" applyAlignment="1">
      <alignment horizontal="left" vertical="center"/>
    </xf>
    <xf numFmtId="1" fontId="30" fillId="15" borderId="0" xfId="15" applyNumberFormat="1" applyFont="1" applyFill="1" applyBorder="1" applyAlignment="1">
      <alignment horizontal="center" vertical="center"/>
    </xf>
    <xf numFmtId="0" fontId="50" fillId="0" borderId="0" xfId="14" applyFont="1" applyAlignment="1">
      <alignment horizontal="center"/>
    </xf>
    <xf numFmtId="0" fontId="31" fillId="0" borderId="0" xfId="14" applyFont="1" applyAlignment="1">
      <alignment horizontal="center" vertical="center"/>
    </xf>
    <xf numFmtId="0" fontId="7" fillId="0" borderId="0" xfId="14" applyFont="1" applyAlignment="1">
      <alignment horizontal="left" vertical="top" wrapText="1"/>
    </xf>
    <xf numFmtId="0" fontId="25" fillId="0" borderId="0" xfId="0" applyFont="1" applyAlignment="1">
      <alignment horizontal="left" vertical="top" wrapText="1"/>
    </xf>
    <xf numFmtId="0" fontId="0" fillId="0" borderId="0" xfId="0" applyAlignment="1">
      <alignment horizontal="center"/>
    </xf>
    <xf numFmtId="0" fontId="0" fillId="0" borderId="0" xfId="0" applyAlignment="1">
      <alignment horizontal="left"/>
    </xf>
    <xf numFmtId="0" fontId="8" fillId="0" borderId="0" xfId="18" applyFont="1" applyAlignment="1">
      <alignment horizontal="left" vertical="top" wrapText="1"/>
    </xf>
    <xf numFmtId="0" fontId="8" fillId="5" borderId="0" xfId="18" applyFont="1" applyFill="1" applyAlignment="1">
      <alignment horizontal="left" vertical="top" wrapText="1"/>
    </xf>
    <xf numFmtId="0" fontId="7" fillId="5" borderId="0" xfId="18" applyFont="1" applyFill="1" applyAlignment="1">
      <alignment horizontal="left" vertical="center"/>
    </xf>
    <xf numFmtId="0" fontId="32" fillId="15" borderId="0" xfId="18" applyFont="1" applyFill="1" applyAlignment="1">
      <alignment horizontal="center" vertical="center" wrapText="1"/>
    </xf>
    <xf numFmtId="0" fontId="32" fillId="15" borderId="6" xfId="18" applyFont="1" applyFill="1" applyBorder="1" applyAlignment="1">
      <alignment horizontal="center" vertical="center" wrapText="1"/>
    </xf>
    <xf numFmtId="0" fontId="30" fillId="15" borderId="0" xfId="18" applyFont="1" applyFill="1" applyAlignment="1">
      <alignment horizontal="center" vertical="center" wrapText="1"/>
    </xf>
    <xf numFmtId="0" fontId="30" fillId="15" borderId="6" xfId="18" applyFont="1" applyFill="1" applyBorder="1" applyAlignment="1">
      <alignment horizontal="center" vertical="center" wrapText="1"/>
    </xf>
    <xf numFmtId="0" fontId="30" fillId="15" borderId="0" xfId="18" applyFont="1" applyFill="1" applyAlignment="1">
      <alignment horizontal="center" vertical="center" textRotation="90"/>
    </xf>
    <xf numFmtId="0" fontId="30" fillId="15" borderId="6" xfId="18" applyFont="1" applyFill="1" applyBorder="1" applyAlignment="1">
      <alignment horizontal="center" vertical="center" textRotation="90"/>
    </xf>
    <xf numFmtId="0" fontId="8" fillId="0" borderId="0" xfId="18" applyFont="1" applyAlignment="1">
      <alignment horizontal="left" vertical="top"/>
    </xf>
    <xf numFmtId="0" fontId="8" fillId="0" borderId="0" xfId="18" applyFont="1" applyAlignment="1">
      <alignment horizontal="left" vertical="center"/>
    </xf>
    <xf numFmtId="0" fontId="15" fillId="0" borderId="0" xfId="18" applyFont="1" applyAlignment="1">
      <alignment horizontal="left" vertical="top"/>
    </xf>
    <xf numFmtId="0" fontId="67" fillId="0" borderId="0" xfId="18" applyFont="1" applyAlignment="1">
      <alignment horizontal="left" vertical="top"/>
    </xf>
    <xf numFmtId="0" fontId="67" fillId="0" borderId="0" xfId="18" applyFont="1" applyAlignment="1">
      <alignment horizontal="left" vertical="top" wrapText="1"/>
    </xf>
    <xf numFmtId="0" fontId="8" fillId="5" borderId="0" xfId="18" applyFont="1" applyFill="1" applyAlignment="1">
      <alignment horizontal="left" vertical="top"/>
    </xf>
    <xf numFmtId="0" fontId="67" fillId="5" borderId="0" xfId="18" applyFont="1" applyFill="1" applyAlignment="1">
      <alignment horizontal="left" vertical="top" wrapText="1"/>
    </xf>
    <xf numFmtId="0" fontId="8" fillId="5" borderId="0" xfId="18" applyFont="1" applyFill="1" applyAlignment="1">
      <alignment horizontal="left" vertical="center"/>
    </xf>
    <xf numFmtId="0" fontId="15" fillId="5" borderId="0" xfId="18" applyFont="1" applyFill="1" applyAlignment="1">
      <alignment horizontal="left" vertical="top"/>
    </xf>
    <xf numFmtId="0" fontId="67" fillId="5" borderId="0" xfId="18" applyFont="1" applyFill="1" applyAlignment="1">
      <alignment horizontal="left" vertical="top"/>
    </xf>
    <xf numFmtId="0" fontId="50" fillId="0" borderId="0" xfId="0" applyFont="1" applyAlignment="1">
      <alignment horizontal="left" wrapText="1"/>
    </xf>
    <xf numFmtId="0" fontId="50" fillId="0" borderId="0" xfId="0" applyFont="1" applyAlignment="1">
      <alignment horizontal="left" vertical="top" wrapText="1"/>
    </xf>
    <xf numFmtId="0" fontId="8" fillId="0" borderId="6" xfId="0" applyFont="1" applyBorder="1" applyAlignment="1">
      <alignment horizontal="left" vertical="top" wrapText="1"/>
    </xf>
    <xf numFmtId="0" fontId="32" fillId="15" borderId="0" xfId="0" applyFont="1" applyFill="1" applyAlignment="1">
      <alignment horizontal="center" vertical="center" wrapText="1"/>
    </xf>
    <xf numFmtId="0" fontId="50" fillId="0" borderId="0" xfId="0" applyFont="1" applyAlignment="1">
      <alignment horizontal="left" vertical="center" wrapText="1"/>
    </xf>
    <xf numFmtId="0" fontId="50" fillId="0" borderId="0" xfId="0" applyFont="1" applyAlignment="1">
      <alignment horizontal="left"/>
    </xf>
    <xf numFmtId="0" fontId="60" fillId="15" borderId="29" xfId="0" applyFont="1" applyFill="1" applyBorder="1" applyAlignment="1">
      <alignment horizontal="center" vertical="center" wrapText="1"/>
    </xf>
    <xf numFmtId="0" fontId="60" fillId="15" borderId="25" xfId="0" applyFont="1" applyFill="1" applyBorder="1" applyAlignment="1">
      <alignment horizontal="center" vertical="center" wrapText="1"/>
    </xf>
    <xf numFmtId="0" fontId="60" fillId="15" borderId="27" xfId="0" applyFont="1" applyFill="1" applyBorder="1" applyAlignment="1">
      <alignment horizontal="center" vertical="center" wrapText="1"/>
    </xf>
    <xf numFmtId="0" fontId="30" fillId="15" borderId="10" xfId="0" applyFont="1" applyFill="1" applyBorder="1" applyAlignment="1">
      <alignment horizontal="center" vertical="center" wrapText="1"/>
    </xf>
    <xf numFmtId="0" fontId="30" fillId="15" borderId="30" xfId="0" applyFont="1" applyFill="1" applyBorder="1" applyAlignment="1">
      <alignment horizontal="center" vertical="center" wrapText="1"/>
    </xf>
    <xf numFmtId="0" fontId="3" fillId="3" borderId="0" xfId="0" applyFont="1" applyFill="1" applyAlignment="1">
      <alignment horizontal="left" wrapText="1"/>
    </xf>
    <xf numFmtId="0" fontId="3" fillId="3" borderId="0" xfId="0" applyFont="1" applyFill="1" applyAlignment="1">
      <alignment horizontal="justify" wrapText="1"/>
    </xf>
    <xf numFmtId="0" fontId="3" fillId="2" borderId="0" xfId="0" applyFont="1" applyFill="1" applyAlignment="1">
      <alignment horizontal="justify"/>
    </xf>
    <xf numFmtId="0" fontId="30" fillId="15" borderId="7" xfId="0" applyFont="1" applyFill="1" applyBorder="1" applyAlignment="1">
      <alignment horizontal="center" vertical="center" wrapText="1"/>
    </xf>
    <xf numFmtId="0" fontId="8" fillId="4" borderId="12" xfId="0" applyFont="1" applyFill="1" applyBorder="1" applyAlignment="1">
      <alignment horizontal="left" vertical="center" wrapText="1"/>
    </xf>
    <xf numFmtId="0" fontId="8" fillId="4" borderId="0" xfId="0" applyFont="1" applyFill="1" applyBorder="1" applyAlignment="1">
      <alignment horizontal="left" vertical="center" wrapText="1"/>
    </xf>
    <xf numFmtId="0" fontId="31" fillId="3" borderId="12" xfId="0" applyFont="1" applyFill="1" applyBorder="1" applyAlignment="1">
      <alignment horizontal="left" wrapText="1"/>
    </xf>
    <xf numFmtId="0" fontId="31" fillId="3" borderId="0" xfId="0" applyFont="1" applyFill="1" applyBorder="1" applyAlignment="1">
      <alignment horizontal="left" wrapText="1"/>
    </xf>
    <xf numFmtId="0" fontId="31" fillId="10" borderId="12" xfId="0" applyFont="1" applyFill="1" applyBorder="1" applyAlignment="1">
      <alignment horizontal="left" vertical="top" wrapText="1"/>
    </xf>
    <xf numFmtId="0" fontId="31" fillId="10" borderId="0"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0" xfId="0" applyFont="1" applyFill="1" applyBorder="1" applyAlignment="1">
      <alignment horizontal="left" vertical="top" wrapText="1"/>
    </xf>
    <xf numFmtId="0" fontId="31" fillId="2" borderId="15" xfId="0" applyFont="1" applyFill="1" applyBorder="1" applyAlignment="1">
      <alignment horizontal="left" vertical="top" wrapText="1"/>
    </xf>
    <xf numFmtId="0" fontId="31" fillId="2" borderId="6" xfId="0" applyFont="1" applyFill="1" applyBorder="1" applyAlignment="1">
      <alignment horizontal="left" vertical="top" wrapText="1"/>
    </xf>
    <xf numFmtId="0" fontId="31" fillId="2" borderId="12" xfId="0" applyFont="1" applyFill="1" applyBorder="1" applyAlignment="1">
      <alignment horizontal="left" vertical="top" wrapText="1"/>
    </xf>
    <xf numFmtId="0" fontId="31" fillId="2" borderId="0" xfId="0" applyFont="1" applyFill="1" applyBorder="1" applyAlignment="1">
      <alignment horizontal="left" vertical="top" wrapText="1"/>
    </xf>
    <xf numFmtId="0" fontId="8" fillId="3" borderId="12" xfId="0" applyFont="1" applyFill="1" applyBorder="1" applyAlignment="1">
      <alignment horizontal="left" vertical="top" wrapText="1"/>
    </xf>
    <xf numFmtId="0" fontId="8" fillId="3" borderId="0" xfId="0" applyFont="1" applyFill="1" applyBorder="1" applyAlignment="1">
      <alignment horizontal="left" vertical="top" wrapText="1"/>
    </xf>
    <xf numFmtId="0" fontId="31" fillId="9" borderId="0" xfId="0" applyFont="1" applyFill="1" applyAlignment="1">
      <alignment horizontal="left" vertical="top" wrapText="1"/>
    </xf>
    <xf numFmtId="0" fontId="4" fillId="5" borderId="0" xfId="0" applyFont="1" applyFill="1" applyAlignment="1">
      <alignment horizontal="left" vertical="top"/>
    </xf>
    <xf numFmtId="0" fontId="4" fillId="2" borderId="0" xfId="0" applyFont="1" applyFill="1" applyAlignment="1">
      <alignment horizontal="left" vertical="top"/>
    </xf>
    <xf numFmtId="0" fontId="4" fillId="2" borderId="0" xfId="0" applyFont="1" applyFill="1" applyAlignment="1">
      <alignment horizontal="justify" vertical="top"/>
    </xf>
    <xf numFmtId="0" fontId="8" fillId="14" borderId="0" xfId="0" applyFont="1" applyFill="1" applyAlignment="1">
      <alignment horizontal="left" vertical="top" wrapText="1"/>
    </xf>
    <xf numFmtId="0" fontId="69" fillId="3" borderId="0" xfId="0" applyFont="1" applyFill="1" applyAlignment="1">
      <alignment horizontal="justify" vertical="top"/>
    </xf>
    <xf numFmtId="0" fontId="64" fillId="0" borderId="0" xfId="0" applyFont="1" applyAlignment="1">
      <alignment vertical="top"/>
    </xf>
  </cellXfs>
  <cellStyles count="19">
    <cellStyle name="Comma" xfId="1" builtinId="3"/>
    <cellStyle name="Comma 2" xfId="7" xr:uid="{00000000-0005-0000-0000-000001000000}"/>
    <cellStyle name="Comma 3" xfId="11" xr:uid="{00000000-0005-0000-0000-000002000000}"/>
    <cellStyle name="Comma 4" xfId="15" xr:uid="{152E664C-7D77-4306-BB59-7AA4C15BCC71}"/>
    <cellStyle name="Comma 6" xfId="17" xr:uid="{F507D7DE-8FA8-4DE4-9612-01E0234F87C4}"/>
    <cellStyle name="Currency" xfId="8" builtinId="4"/>
    <cellStyle name="Currency 2" xfId="5" xr:uid="{00000000-0005-0000-0000-000004000000}"/>
    <cellStyle name="Currency 3" xfId="12" xr:uid="{00000000-0005-0000-0000-000005000000}"/>
    <cellStyle name="Hyperlink" xfId="13" builtinId="8"/>
    <cellStyle name="Normal" xfId="0" builtinId="0"/>
    <cellStyle name="Normal 2" xfId="3" xr:uid="{00000000-0005-0000-0000-000007000000}"/>
    <cellStyle name="Normal 3" xfId="4" xr:uid="{00000000-0005-0000-0000-000008000000}"/>
    <cellStyle name="Normal 3 2" xfId="16" xr:uid="{C1BCC93F-D188-4B20-A392-EBA0BB65E265}"/>
    <cellStyle name="Normal 4" xfId="9" xr:uid="{00000000-0005-0000-0000-000009000000}"/>
    <cellStyle name="Normal 5" xfId="14" xr:uid="{8F24EE26-574D-4B6D-9047-B0B5319B1E55}"/>
    <cellStyle name="Normal 6" xfId="18" xr:uid="{1F06A077-2BBC-4BD7-9199-497D4E5012B0}"/>
    <cellStyle name="Percent" xfId="2" builtinId="5"/>
    <cellStyle name="Percent 2" xfId="6" xr:uid="{00000000-0005-0000-0000-00000B000000}"/>
    <cellStyle name="Percent 3" xfId="10" xr:uid="{00000000-0005-0000-0000-00000C000000}"/>
  </cellStyles>
  <dxfs count="0"/>
  <tableStyles count="1" defaultTableStyle="TableStyleMedium9" defaultPivotStyle="PivotStyleLight16">
    <tableStyle name="Invisible" pivot="0" table="0" count="0" xr9:uid="{013C8BFC-92E9-48F0-8B0F-F5AB08028E1E}"/>
  </tableStyles>
  <colors>
    <mruColors>
      <color rgb="FF62BB46"/>
      <color rgb="FFC0504D"/>
      <color rgb="FF100249"/>
      <color rgb="FFFF8080"/>
      <color rgb="FFF60000"/>
      <color rgb="FFC00000"/>
      <color rgb="FF9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9525</xdr:rowOff>
    </xdr:from>
    <xdr:to>
      <xdr:col>2</xdr:col>
      <xdr:colOff>0</xdr:colOff>
      <xdr:row>56</xdr:row>
      <xdr:rowOff>19051</xdr:rowOff>
    </xdr:to>
    <xdr:pic>
      <xdr:nvPicPr>
        <xdr:cNvPr id="4" name="Picture 3" descr="Background pattern&#10;&#10;Description automatically generated">
          <a:extLst>
            <a:ext uri="{FF2B5EF4-FFF2-40B4-BE49-F238E27FC236}">
              <a16:creationId xmlns:a16="http://schemas.microsoft.com/office/drawing/2014/main" id="{E6C18F82-B2DB-4186-B28A-0BE3F68D50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9525"/>
          <a:ext cx="7896575" cy="11010901"/>
        </a:xfrm>
        <a:prstGeom prst="rect">
          <a:avLst/>
        </a:prstGeom>
        <a:extLst>
          <a:ext uri="{FAA26D3D-D897-4be2-8F04-BA451C77F1D7}">
            <ma14:placeholderFlag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oel="http://schemas.microsoft.com/office/2019/extlst"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sdtdh="http://schemas.microsoft.com/office/word/2020/wordml/sdtdatahash"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a14="http://schemas.microsoft.com/office/drawing/2010/main" xmlns:lc="http://schemas.openxmlformats.org/drawingml/2006/lockedCanvas"/>
          </a:ext>
        </a:extLst>
      </xdr:spPr>
    </xdr:pic>
    <xdr:clientData/>
  </xdr:twoCellAnchor>
  <xdr:twoCellAnchor>
    <xdr:from>
      <xdr:col>1</xdr:col>
      <xdr:colOff>1473</xdr:colOff>
      <xdr:row>8</xdr:row>
      <xdr:rowOff>121331</xdr:rowOff>
    </xdr:from>
    <xdr:to>
      <xdr:col>1</xdr:col>
      <xdr:colOff>6096000</xdr:colOff>
      <xdr:row>52</xdr:row>
      <xdr:rowOff>57149</xdr:rowOff>
    </xdr:to>
    <xdr:sp macro="" textlink="">
      <xdr:nvSpPr>
        <xdr:cNvPr id="5" name="TextBox 4">
          <a:extLst>
            <a:ext uri="{FF2B5EF4-FFF2-40B4-BE49-F238E27FC236}">
              <a16:creationId xmlns:a16="http://schemas.microsoft.com/office/drawing/2014/main" id="{D0E0D318-5282-4F8E-882D-BEAD832E8B1E}"/>
            </a:ext>
          </a:extLst>
        </xdr:cNvPr>
        <xdr:cNvSpPr txBox="1"/>
      </xdr:nvSpPr>
      <xdr:spPr>
        <a:xfrm>
          <a:off x="268173" y="1664381"/>
          <a:ext cx="6094527" cy="842259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a:solidFill>
                <a:schemeClr val="bg1"/>
              </a:solidFill>
              <a:effectLst/>
              <a:latin typeface="Arial" panose="020B0604020202020204" pitchFamily="34" charset="0"/>
              <a:ea typeface="+mn-ea"/>
              <a:cs typeface="Arial" panose="020B0604020202020204" pitchFamily="34" charset="0"/>
            </a:rPr>
            <a:t>Local Government Model</a:t>
          </a:r>
        </a:p>
        <a:p>
          <a:r>
            <a:rPr lang="en-GB" sz="2400">
              <a:solidFill>
                <a:schemeClr val="bg1"/>
              </a:solidFill>
              <a:effectLst/>
              <a:latin typeface="Arial" panose="020B0604020202020204" pitchFamily="34" charset="0"/>
              <a:ea typeface="+mn-ea"/>
              <a:cs typeface="Arial" panose="020B0604020202020204" pitchFamily="34" charset="0"/>
            </a:rPr>
            <a:t>Budget Report</a:t>
          </a:r>
        </a:p>
        <a:p>
          <a:endParaRPr lang="en-AU" sz="1200" cap="all">
            <a:solidFill>
              <a:schemeClr val="bg1"/>
            </a:solidFill>
            <a:effectLst/>
            <a:latin typeface="Arial" panose="020B0604020202020204" pitchFamily="34" charset="0"/>
            <a:ea typeface="+mn-ea"/>
            <a:cs typeface="Arial" panose="020B0604020202020204" pitchFamily="34" charset="0"/>
          </a:endParaRPr>
        </a:p>
        <a:p>
          <a:endParaRPr lang="en-AU" sz="1200" cap="all">
            <a:solidFill>
              <a:schemeClr val="bg1"/>
            </a:solidFill>
            <a:effectLst/>
            <a:latin typeface="Arial" panose="020B0604020202020204" pitchFamily="34" charset="0"/>
            <a:ea typeface="+mn-ea"/>
            <a:cs typeface="Arial" panose="020B0604020202020204" pitchFamily="34" charset="0"/>
          </a:endParaRPr>
        </a:p>
        <a:p>
          <a:r>
            <a:rPr lang="en-AU" sz="1600" cap="all">
              <a:solidFill>
                <a:schemeClr val="bg1"/>
              </a:solidFill>
              <a:effectLst/>
              <a:latin typeface="Arial" panose="020B0604020202020204" pitchFamily="34" charset="0"/>
              <a:ea typeface="+mn-ea"/>
              <a:cs typeface="Arial" panose="020B0604020202020204" pitchFamily="34" charset="0"/>
            </a:rPr>
            <a:t>2023-24</a:t>
          </a: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r>
            <a:rPr lang="en-AU" sz="1600" cap="all">
              <a:solidFill>
                <a:schemeClr val="bg1"/>
              </a:solidFill>
              <a:effectLst/>
              <a:latin typeface="Arial" panose="020B0604020202020204" pitchFamily="34" charset="0"/>
              <a:ea typeface="+mn-ea"/>
              <a:cs typeface="Arial" panose="020B0604020202020204" pitchFamily="34" charset="0"/>
            </a:rPr>
            <a:t>Local government victoria</a:t>
          </a: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162525</xdr:colOff>
      <xdr:row>6</xdr:row>
      <xdr:rowOff>819150</xdr:rowOff>
    </xdr:from>
    <xdr:to>
      <xdr:col>3</xdr:col>
      <xdr:colOff>4686300</xdr:colOff>
      <xdr:row>7</xdr:row>
      <xdr:rowOff>3740150</xdr:rowOff>
    </xdr:to>
    <xdr:pic>
      <xdr:nvPicPr>
        <xdr:cNvPr id="4" name="Picture 3" descr="Graphical user interface&#10;&#10;Description automatically generated">
          <a:extLst>
            <a:ext uri="{FF2B5EF4-FFF2-40B4-BE49-F238E27FC236}">
              <a16:creationId xmlns:a16="http://schemas.microsoft.com/office/drawing/2014/main" id="{E6AFF2F0-C0BF-47B2-B98E-16B8432ACD0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5925" y="2390775"/>
          <a:ext cx="5714400" cy="3924300"/>
        </a:xfrm>
        <a:prstGeom prst="rect">
          <a:avLst/>
        </a:prstGeom>
      </xdr:spPr>
    </xdr:pic>
    <xdr:clientData/>
  </xdr:twoCellAnchor>
  <xdr:twoCellAnchor editAs="oneCell">
    <xdr:from>
      <xdr:col>5</xdr:col>
      <xdr:colOff>317467</xdr:colOff>
      <xdr:row>7</xdr:row>
      <xdr:rowOff>89831</xdr:rowOff>
    </xdr:from>
    <xdr:to>
      <xdr:col>9</xdr:col>
      <xdr:colOff>298043</xdr:colOff>
      <xdr:row>7</xdr:row>
      <xdr:rowOff>3666580</xdr:rowOff>
    </xdr:to>
    <xdr:pic>
      <xdr:nvPicPr>
        <xdr:cNvPr id="7" name="Picture 6">
          <a:extLst>
            <a:ext uri="{FF2B5EF4-FFF2-40B4-BE49-F238E27FC236}">
              <a16:creationId xmlns:a16="http://schemas.microsoft.com/office/drawing/2014/main" id="{272D6436-2153-4C3C-AF22-1F8AB116D18A}"/>
            </a:ext>
          </a:extLst>
        </xdr:cNvPr>
        <xdr:cNvPicPr>
          <a:picLocks noChangeAspect="1"/>
        </xdr:cNvPicPr>
      </xdr:nvPicPr>
      <xdr:blipFill>
        <a:blip xmlns:r="http://schemas.openxmlformats.org/officeDocument/2006/relationships" r:embed="rId2"/>
        <a:stretch>
          <a:fillRect/>
        </a:stretch>
      </xdr:blipFill>
      <xdr:spPr>
        <a:xfrm>
          <a:off x="6546817" y="2666344"/>
          <a:ext cx="5592389" cy="35799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996951</xdr:colOff>
      <xdr:row>2</xdr:row>
      <xdr:rowOff>1076325</xdr:rowOff>
    </xdr:from>
    <xdr:to>
      <xdr:col>6</xdr:col>
      <xdr:colOff>895980</xdr:colOff>
      <xdr:row>3</xdr:row>
      <xdr:rowOff>2361408</xdr:rowOff>
    </xdr:to>
    <xdr:pic>
      <xdr:nvPicPr>
        <xdr:cNvPr id="2" name="Picture 223">
          <a:extLst>
            <a:ext uri="{FF2B5EF4-FFF2-40B4-BE49-F238E27FC236}">
              <a16:creationId xmlns:a16="http://schemas.microsoft.com/office/drawing/2014/main" id="{464B6766-0AA9-4F79-9384-1FEA6D5ECE1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92251" y="1438275"/>
          <a:ext cx="5309229" cy="2456658"/>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525780</xdr:colOff>
      <xdr:row>224</xdr:row>
      <xdr:rowOff>114300</xdr:rowOff>
    </xdr:from>
    <xdr:to>
      <xdr:col>3</xdr:col>
      <xdr:colOff>1219200</xdr:colOff>
      <xdr:row>226</xdr:row>
      <xdr:rowOff>99060</xdr:rowOff>
    </xdr:to>
    <xdr:sp macro="" textlink="">
      <xdr:nvSpPr>
        <xdr:cNvPr id="35844" name="Text Box 19">
          <a:extLst>
            <a:ext uri="{FF2B5EF4-FFF2-40B4-BE49-F238E27FC236}">
              <a16:creationId xmlns:a16="http://schemas.microsoft.com/office/drawing/2014/main" id="{00000000-0008-0000-0700-0000048C0000}"/>
            </a:ext>
          </a:extLst>
        </xdr:cNvPr>
        <xdr:cNvSpPr txBox="1">
          <a:spLocks noChangeArrowheads="1"/>
        </xdr:cNvSpPr>
      </xdr:nvSpPr>
      <xdr:spPr bwMode="auto">
        <a:xfrm>
          <a:off x="868680" y="40370760"/>
          <a:ext cx="693420" cy="320040"/>
        </a:xfrm>
        <a:prstGeom prst="rect">
          <a:avLst/>
        </a:prstGeom>
        <a:solidFill>
          <a:srgbClr val="92D050"/>
        </a:solidFill>
        <a:ln w="6350">
          <a:solidFill>
            <a:srgbClr val="000000"/>
          </a:solidFill>
          <a:miter lim="800000"/>
          <a:headEnd/>
          <a:tailEnd/>
        </a:ln>
      </xdr:spPr>
      <xdr:txBody>
        <a:bodyPr vertOverflow="clip" wrap="square" lIns="91440" tIns="45720" rIns="91440" bIns="45720" anchor="t" upright="1"/>
        <a:lstStyle/>
        <a:p>
          <a:pPr algn="l" rtl="0">
            <a:defRPr sz="1000"/>
          </a:pPr>
          <a:r>
            <a:rPr lang="en-AU" sz="1100" b="1" i="0" u="none" strike="noStrike" baseline="0">
              <a:solidFill>
                <a:srgbClr val="000000"/>
              </a:solidFill>
              <a:latin typeface="Book Antiqua"/>
            </a:rPr>
            <a:t>G15</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apital%20Upload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del-LTFP-2023-24-to-2032-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Budget 1"/>
      <sheetName val="CRITERIA1"/>
      <sheetName val="Sheet1"/>
      <sheetName val="Cash Flow"/>
      <sheetName val="SUMMARY"/>
      <sheetName val="AAS27 04-05"/>
      <sheetName val="Capital"/>
      <sheetName val="landsales"/>
      <sheetName val="Rates"/>
      <sheetName val="Interest"/>
      <sheetName val="User charges"/>
      <sheetName val="Graph"/>
    </sheetNames>
    <sheetDataSet>
      <sheetData sheetId="0" refreshError="1"/>
      <sheetData sheetId="1" refreshError="1"/>
      <sheetData sheetId="2">
        <row r="2">
          <cell r="B2" t="str">
            <v>MONASH CITY COUNCIL</v>
          </cell>
        </row>
        <row r="13">
          <cell r="B13" t="str">
            <v>00/01 MANAGEM'T</v>
          </cell>
        </row>
        <row r="14">
          <cell r="B14" t="str">
            <v>CAPITAL BUDGET</v>
          </cell>
        </row>
        <row r="16">
          <cell r="B16" t="str">
            <v>AUD</v>
          </cell>
        </row>
        <row r="39">
          <cell r="B39" t="str">
            <v>Applications FINPROD</v>
          </cell>
        </row>
      </sheetData>
      <sheetData sheetId="3" refreshError="1"/>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Contents"/>
      <sheetName val="Title"/>
      <sheetName val="2"/>
      <sheetName val="2.3"/>
      <sheetName val="3"/>
      <sheetName val="3.7"/>
      <sheetName val="3.7 (Optional)"/>
      <sheetName val="4"/>
      <sheetName val="5"/>
      <sheetName val="Summary of Changes"/>
    </sheetNames>
    <sheetDataSet>
      <sheetData sheetId="0">
        <row r="2">
          <cell r="G2">
            <v>2023</v>
          </cell>
          <cell r="I2" t="str">
            <v>2022/23</v>
          </cell>
          <cell r="J2" t="str">
            <v>2023/24</v>
          </cell>
          <cell r="K2" t="str">
            <v>2024/25</v>
          </cell>
          <cell r="L2" t="str">
            <v>2025/26</v>
          </cell>
          <cell r="M2" t="str">
            <v>2026/27</v>
          </cell>
          <cell r="N2" t="str">
            <v>2027/28</v>
          </cell>
          <cell r="O2" t="str">
            <v>2028/29</v>
          </cell>
          <cell r="P2" t="str">
            <v>2029/30</v>
          </cell>
          <cell r="Q2" t="str">
            <v>2030/31</v>
          </cell>
          <cell r="R2" t="str">
            <v>2031/32</v>
          </cell>
          <cell r="S2" t="str">
            <v>2032/33</v>
          </cell>
          <cell r="T2">
            <v>2033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hyperlink" Target="https://www.legislation.vic.gov.au/in-force/acts/interpretation-legislation-act-1984/130" TargetMode="External"/><Relationship Id="rId2" Type="http://schemas.openxmlformats.org/officeDocument/2006/relationships/hyperlink" Target="https://www.legislation.vic.gov.au/as-made/statutory-rules/local-government-planning-and-reporting-amendment-regulations-2022" TargetMode="External"/><Relationship Id="rId1" Type="http://schemas.openxmlformats.org/officeDocument/2006/relationships/hyperlink" Target="https://www.legislation.vic.gov.au/as-made/statutory-rules/local-government-planning-and-reporting-amendment-regulations-2022" TargetMode="External"/><Relationship Id="rId4"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513D9-4D5D-4DB9-8155-7720DF05C2AF}">
  <sheetPr>
    <pageSetUpPr fitToPage="1"/>
  </sheetPr>
  <dimension ref="A1:AP83"/>
  <sheetViews>
    <sheetView showGridLines="0" tabSelected="1" view="pageBreakPreview" zoomScaleNormal="100" zoomScaleSheetLayoutView="100" workbookViewId="0">
      <selection activeCell="E1" sqref="E1:E1048576"/>
    </sheetView>
  </sheetViews>
  <sheetFormatPr defaultColWidth="9.1796875" defaultRowHeight="12.5" x14ac:dyDescent="0.25"/>
  <cols>
    <col min="1" max="1" width="3.81640625" style="21" customWidth="1"/>
    <col min="2" max="2" width="109.453125" style="21" customWidth="1"/>
    <col min="3" max="3" width="17.1796875" style="21" hidden="1" customWidth="1"/>
    <col min="4" max="4" width="9.1796875" style="21"/>
    <col min="5" max="23" width="9.1796875" style="867"/>
    <col min="24" max="31" width="9.1796875" style="21"/>
    <col min="32" max="32" width="1.26953125" style="21" customWidth="1"/>
    <col min="33" max="16384" width="9.1796875" style="21"/>
  </cols>
  <sheetData>
    <row r="1" spans="1:42" ht="14" x14ac:dyDescent="0.3">
      <c r="A1" s="428"/>
      <c r="Y1" s="452"/>
      <c r="Z1" s="452"/>
      <c r="AA1" s="453" t="s">
        <v>720</v>
      </c>
      <c r="AB1" s="452" t="s">
        <v>769</v>
      </c>
      <c r="AC1" s="452" t="s">
        <v>721</v>
      </c>
      <c r="AD1" s="452" t="s">
        <v>722</v>
      </c>
      <c r="AE1" s="452" t="s">
        <v>723</v>
      </c>
      <c r="AF1" s="452" t="s">
        <v>724</v>
      </c>
      <c r="AG1" s="452" t="s">
        <v>725</v>
      </c>
      <c r="AH1" s="452" t="s">
        <v>726</v>
      </c>
      <c r="AI1" s="452" t="s">
        <v>727</v>
      </c>
      <c r="AJ1" s="452" t="s">
        <v>728</v>
      </c>
      <c r="AK1" s="452" t="s">
        <v>729</v>
      </c>
      <c r="AL1" s="452" t="s">
        <v>730</v>
      </c>
      <c r="AM1" s="452" t="s">
        <v>731</v>
      </c>
      <c r="AN1" s="452" t="s">
        <v>768</v>
      </c>
      <c r="AO1" s="452" t="s">
        <v>751</v>
      </c>
      <c r="AP1" s="453" t="s">
        <v>797</v>
      </c>
    </row>
    <row r="2" spans="1:42" ht="18" x14ac:dyDescent="0.4">
      <c r="A2" s="428"/>
      <c r="X2" s="427"/>
      <c r="Y2" s="456" t="s">
        <v>752</v>
      </c>
      <c r="Z2" s="457">
        <v>2023</v>
      </c>
      <c r="AA2" s="458" t="str">
        <f>VLOOKUP(Z2,X69:Y82,2,0)</f>
        <v>2023/24 to 2026/27</v>
      </c>
      <c r="AB2" s="458" t="str">
        <f>VLOOKUP($Z$2,$X$69:$AK$82,14,0)</f>
        <v>2021/22</v>
      </c>
      <c r="AC2" s="458" t="str">
        <f>VLOOKUP($Z$2,$X$69:$AJ$82,3,0)</f>
        <v>2022/23</v>
      </c>
      <c r="AD2" s="458" t="str">
        <f>VLOOKUP($Z$2,$X$69:$AJ$82,4,0)</f>
        <v>2023/24</v>
      </c>
      <c r="AE2" s="458" t="str">
        <f>VLOOKUP($Z$2,$X$69:$AJ$82,5,0)</f>
        <v>2024/25</v>
      </c>
      <c r="AF2" s="458" t="str">
        <f>VLOOKUP($Z$2,$X$69:$AJ$82,6,0)</f>
        <v>2025/26</v>
      </c>
      <c r="AG2" s="458" t="str">
        <f>VLOOKUP($Z$2,$X$69:$AJ$82,7,0)</f>
        <v>2026/27</v>
      </c>
      <c r="AH2" s="458" t="str">
        <f>VLOOKUP($Z$2,$X$69:$AJ$82,8,0)</f>
        <v>2027/28</v>
      </c>
      <c r="AI2" s="458" t="str">
        <f>VLOOKUP($Z$2,$X$69:$AJ$82,9,0)</f>
        <v>2028/29</v>
      </c>
      <c r="AJ2" s="458" t="str">
        <f>VLOOKUP($Z$2,$X$69:$AJ$82,10,0)</f>
        <v>2029/30</v>
      </c>
      <c r="AK2" s="458" t="str">
        <f>VLOOKUP($Z$2,$X$69:$AJ$82,11,0)</f>
        <v>2030/31</v>
      </c>
      <c r="AL2" s="458" t="str">
        <f>VLOOKUP($Z$2,$X$69:$AJ$82,12,0)</f>
        <v>2031/32</v>
      </c>
      <c r="AM2" s="458" t="str">
        <f>VLOOKUP($Z$2,$X$69:$AJ$82,13,0)</f>
        <v>2032/33</v>
      </c>
      <c r="AN2" s="458">
        <f>Z2+4</f>
        <v>2027</v>
      </c>
      <c r="AO2" s="458">
        <f>Z2+10</f>
        <v>2033</v>
      </c>
      <c r="AP2" s="21" t="str">
        <f>_xlfn.XLOOKUP(Z2,X69:X82,AL69:AL82,0)</f>
        <v>2023/24 to 2032/33</v>
      </c>
    </row>
    <row r="3" spans="1:42" ht="18" x14ac:dyDescent="0.4">
      <c r="A3" s="868" t="s">
        <v>0</v>
      </c>
      <c r="X3" s="426"/>
      <c r="Y3" s="426"/>
      <c r="Z3" s="426"/>
      <c r="AA3" s="426"/>
      <c r="AB3" s="426"/>
      <c r="AC3" s="426"/>
    </row>
    <row r="4" spans="1:42" ht="14.25" customHeight="1" x14ac:dyDescent="0.25">
      <c r="A4" s="868"/>
    </row>
    <row r="5" spans="1:42" ht="14.25" customHeight="1" x14ac:dyDescent="0.25">
      <c r="A5" s="868"/>
    </row>
    <row r="6" spans="1:42" ht="14.25" customHeight="1" x14ac:dyDescent="0.25">
      <c r="A6" s="868"/>
    </row>
    <row r="7" spans="1:42" ht="14.25" customHeight="1" x14ac:dyDescent="0.25">
      <c r="A7" s="868"/>
    </row>
    <row r="8" spans="1:42" ht="14.25" customHeight="1" x14ac:dyDescent="0.25">
      <c r="A8" s="868"/>
    </row>
    <row r="9" spans="1:42" ht="14.25" customHeight="1" x14ac:dyDescent="0.25">
      <c r="A9" s="868"/>
    </row>
    <row r="10" spans="1:42" ht="14.25" customHeight="1" x14ac:dyDescent="0.25">
      <c r="A10" s="868"/>
    </row>
    <row r="11" spans="1:42" x14ac:dyDescent="0.25">
      <c r="A11" s="868"/>
    </row>
    <row r="12" spans="1:42" ht="14.25" customHeight="1" x14ac:dyDescent="0.25">
      <c r="A12" s="868"/>
    </row>
    <row r="13" spans="1:42" ht="23.25" customHeight="1" x14ac:dyDescent="0.25">
      <c r="A13" s="868"/>
    </row>
    <row r="14" spans="1:42" ht="23.25" customHeight="1" x14ac:dyDescent="0.25">
      <c r="A14" s="868"/>
    </row>
    <row r="15" spans="1:42" ht="83.25" customHeight="1" x14ac:dyDescent="0.25">
      <c r="A15" s="868"/>
      <c r="C15" s="425"/>
    </row>
    <row r="16" spans="1:42" ht="18" customHeight="1" x14ac:dyDescent="0.25">
      <c r="A16" s="868"/>
    </row>
    <row r="17" spans="1:23" ht="14.25" customHeight="1" x14ac:dyDescent="0.25">
      <c r="A17" s="868"/>
    </row>
    <row r="18" spans="1:23" ht="17.25" customHeight="1" x14ac:dyDescent="0.25">
      <c r="A18" s="868"/>
    </row>
    <row r="19" spans="1:23" x14ac:dyDescent="0.25">
      <c r="A19" s="868"/>
    </row>
    <row r="20" spans="1:23" ht="13" x14ac:dyDescent="0.3">
      <c r="A20" s="868"/>
      <c r="B20" s="424"/>
    </row>
    <row r="21" spans="1:23" x14ac:dyDescent="0.25">
      <c r="A21" s="868"/>
    </row>
    <row r="22" spans="1:23" x14ac:dyDescent="0.25">
      <c r="A22" s="868"/>
    </row>
    <row r="23" spans="1:23" x14ac:dyDescent="0.25">
      <c r="A23" s="868"/>
    </row>
    <row r="24" spans="1:23" x14ac:dyDescent="0.25">
      <c r="A24" s="868"/>
    </row>
    <row r="25" spans="1:23" x14ac:dyDescent="0.25">
      <c r="A25" s="868"/>
      <c r="B25" s="869"/>
      <c r="C25" s="869"/>
      <c r="D25" s="869"/>
      <c r="E25" s="866"/>
      <c r="F25" s="866"/>
      <c r="G25" s="866"/>
      <c r="H25" s="866"/>
      <c r="I25" s="866"/>
      <c r="J25" s="866"/>
      <c r="K25" s="866"/>
      <c r="L25" s="866"/>
      <c r="M25" s="866"/>
      <c r="N25" s="866"/>
      <c r="O25" s="866"/>
      <c r="P25" s="866"/>
      <c r="Q25" s="866"/>
      <c r="R25" s="866"/>
      <c r="S25" s="866"/>
      <c r="T25" s="866"/>
      <c r="U25" s="866"/>
      <c r="V25" s="866"/>
      <c r="W25" s="866"/>
    </row>
    <row r="26" spans="1:23" x14ac:dyDescent="0.25">
      <c r="A26" s="868"/>
    </row>
    <row r="27" spans="1:23" x14ac:dyDescent="0.25">
      <c r="A27" s="868"/>
    </row>
    <row r="28" spans="1:23" x14ac:dyDescent="0.25">
      <c r="A28" s="868"/>
    </row>
    <row r="29" spans="1:23" x14ac:dyDescent="0.25">
      <c r="A29" s="868"/>
    </row>
    <row r="30" spans="1:23" x14ac:dyDescent="0.25">
      <c r="A30" s="868"/>
    </row>
    <row r="31" spans="1:23" x14ac:dyDescent="0.25">
      <c r="A31" s="868"/>
    </row>
    <row r="32" spans="1:23" x14ac:dyDescent="0.25">
      <c r="A32" s="868"/>
    </row>
    <row r="33" spans="1:1" x14ac:dyDescent="0.25">
      <c r="A33" s="868"/>
    </row>
    <row r="34" spans="1:1" x14ac:dyDescent="0.25">
      <c r="A34" s="868"/>
    </row>
    <row r="35" spans="1:1" x14ac:dyDescent="0.25">
      <c r="A35" s="868"/>
    </row>
    <row r="36" spans="1:1" x14ac:dyDescent="0.25">
      <c r="A36" s="868"/>
    </row>
    <row r="37" spans="1:1" x14ac:dyDescent="0.25">
      <c r="A37" s="868"/>
    </row>
    <row r="38" spans="1:1" x14ac:dyDescent="0.25">
      <c r="A38" s="868"/>
    </row>
    <row r="39" spans="1:1" x14ac:dyDescent="0.25">
      <c r="A39" s="868"/>
    </row>
    <row r="40" spans="1:1" x14ac:dyDescent="0.25">
      <c r="A40" s="868"/>
    </row>
    <row r="41" spans="1:1" x14ac:dyDescent="0.25">
      <c r="A41" s="868"/>
    </row>
    <row r="42" spans="1:1" x14ac:dyDescent="0.25">
      <c r="A42" s="868"/>
    </row>
    <row r="43" spans="1:1" x14ac:dyDescent="0.25">
      <c r="A43" s="868"/>
    </row>
    <row r="44" spans="1:1" x14ac:dyDescent="0.25">
      <c r="A44" s="868"/>
    </row>
    <row r="45" spans="1:1" x14ac:dyDescent="0.25">
      <c r="A45" s="868"/>
    </row>
    <row r="46" spans="1:1" x14ac:dyDescent="0.25">
      <c r="A46" s="868"/>
    </row>
    <row r="47" spans="1:1" x14ac:dyDescent="0.25">
      <c r="A47" s="868"/>
    </row>
    <row r="48" spans="1:1" x14ac:dyDescent="0.25">
      <c r="A48" s="868"/>
    </row>
    <row r="49" spans="1:25" x14ac:dyDescent="0.25">
      <c r="A49" s="868"/>
    </row>
    <row r="50" spans="1:25" x14ac:dyDescent="0.25">
      <c r="A50" s="868"/>
    </row>
    <row r="51" spans="1:25" x14ac:dyDescent="0.25">
      <c r="A51" s="868"/>
    </row>
    <row r="56" spans="1:25" ht="38.25" customHeight="1" x14ac:dyDescent="0.25"/>
    <row r="57" spans="1:25" ht="3" customHeight="1" x14ac:dyDescent="0.25"/>
    <row r="59" spans="1:25" x14ac:dyDescent="0.25">
      <c r="B59" s="422" t="s">
        <v>1</v>
      </c>
    </row>
    <row r="60" spans="1:25" ht="42" customHeight="1" x14ac:dyDescent="0.25">
      <c r="B60" s="423" t="s">
        <v>753</v>
      </c>
      <c r="Y60" s="429"/>
    </row>
    <row r="61" spans="1:25" x14ac:dyDescent="0.25">
      <c r="B61" s="422" t="s">
        <v>2</v>
      </c>
    </row>
    <row r="62" spans="1:25" x14ac:dyDescent="0.25">
      <c r="B62" s="423" t="s">
        <v>890</v>
      </c>
    </row>
    <row r="63" spans="1:25" x14ac:dyDescent="0.25">
      <c r="B63" s="422"/>
    </row>
    <row r="64" spans="1:25" x14ac:dyDescent="0.25">
      <c r="B64" s="421"/>
    </row>
    <row r="65" spans="2:38" x14ac:dyDescent="0.25">
      <c r="B65" s="421"/>
    </row>
    <row r="66" spans="2:38" x14ac:dyDescent="0.25">
      <c r="B66" s="421"/>
    </row>
    <row r="67" spans="2:38" x14ac:dyDescent="0.25">
      <c r="B67" s="420"/>
    </row>
    <row r="68" spans="2:38" ht="13" x14ac:dyDescent="0.3">
      <c r="X68" s="452"/>
      <c r="Y68" s="453" t="s">
        <v>720</v>
      </c>
      <c r="Z68" s="452" t="s">
        <v>721</v>
      </c>
      <c r="AA68" s="452" t="s">
        <v>722</v>
      </c>
      <c r="AB68" s="452" t="s">
        <v>723</v>
      </c>
      <c r="AC68" s="452" t="s">
        <v>724</v>
      </c>
      <c r="AD68" s="452" t="s">
        <v>725</v>
      </c>
      <c r="AE68" s="452" t="s">
        <v>726</v>
      </c>
      <c r="AF68" s="452" t="s">
        <v>727</v>
      </c>
      <c r="AG68" s="452" t="s">
        <v>728</v>
      </c>
      <c r="AH68" s="452" t="s">
        <v>729</v>
      </c>
      <c r="AI68" s="452" t="s">
        <v>730</v>
      </c>
      <c r="AJ68" s="452" t="s">
        <v>731</v>
      </c>
      <c r="AK68" s="21" t="s">
        <v>769</v>
      </c>
      <c r="AL68" s="453" t="s">
        <v>720</v>
      </c>
    </row>
    <row r="69" spans="2:38" ht="73.5" x14ac:dyDescent="0.25">
      <c r="X69" s="452">
        <v>2022</v>
      </c>
      <c r="Y69" s="452" t="s">
        <v>754</v>
      </c>
      <c r="Z69" s="454" t="s">
        <v>31</v>
      </c>
      <c r="AA69" s="454" t="s">
        <v>32</v>
      </c>
      <c r="AB69" s="454" t="s">
        <v>33</v>
      </c>
      <c r="AC69" s="454" t="s">
        <v>34</v>
      </c>
      <c r="AD69" s="454" t="s">
        <v>700</v>
      </c>
      <c r="AE69" s="454" t="s">
        <v>732</v>
      </c>
      <c r="AF69" s="454" t="s">
        <v>733</v>
      </c>
      <c r="AG69" s="454" t="s">
        <v>734</v>
      </c>
      <c r="AH69" s="454" t="s">
        <v>735</v>
      </c>
      <c r="AI69" s="455" t="s">
        <v>736</v>
      </c>
      <c r="AJ69" s="454" t="s">
        <v>737</v>
      </c>
      <c r="AK69" s="21" t="s">
        <v>30</v>
      </c>
      <c r="AL69" s="21" t="str">
        <f>AA69&amp;" to "&amp;AJ69</f>
        <v>2022/23 to 2031/32</v>
      </c>
    </row>
    <row r="70" spans="2:38" ht="73.5" x14ac:dyDescent="0.25">
      <c r="X70" s="452">
        <v>2023</v>
      </c>
      <c r="Y70" s="452" t="s">
        <v>755</v>
      </c>
      <c r="Z70" s="454" t="s">
        <v>32</v>
      </c>
      <c r="AA70" s="454" t="s">
        <v>33</v>
      </c>
      <c r="AB70" s="454" t="s">
        <v>34</v>
      </c>
      <c r="AC70" s="454" t="s">
        <v>700</v>
      </c>
      <c r="AD70" s="454" t="s">
        <v>732</v>
      </c>
      <c r="AE70" s="454" t="s">
        <v>733</v>
      </c>
      <c r="AF70" s="454" t="s">
        <v>734</v>
      </c>
      <c r="AG70" s="454" t="s">
        <v>735</v>
      </c>
      <c r="AH70" s="455" t="s">
        <v>736</v>
      </c>
      <c r="AI70" s="454" t="s">
        <v>737</v>
      </c>
      <c r="AJ70" s="452" t="str">
        <f>AI71</f>
        <v>2032/33</v>
      </c>
      <c r="AK70" s="21" t="s">
        <v>31</v>
      </c>
      <c r="AL70" s="21" t="str">
        <f t="shared" ref="AL70:AL82" si="0">AA70&amp;" to "&amp;AJ70</f>
        <v>2023/24 to 2032/33</v>
      </c>
    </row>
    <row r="71" spans="2:38" ht="73.5" x14ac:dyDescent="0.25">
      <c r="X71" s="452">
        <v>2024</v>
      </c>
      <c r="Y71" s="452" t="s">
        <v>756</v>
      </c>
      <c r="Z71" s="454" t="s">
        <v>33</v>
      </c>
      <c r="AA71" s="454" t="s">
        <v>34</v>
      </c>
      <c r="AB71" s="454" t="s">
        <v>700</v>
      </c>
      <c r="AC71" s="454" t="s">
        <v>732</v>
      </c>
      <c r="AD71" s="454" t="s">
        <v>733</v>
      </c>
      <c r="AE71" s="454" t="s">
        <v>734</v>
      </c>
      <c r="AF71" s="454" t="s">
        <v>735</v>
      </c>
      <c r="AG71" s="455" t="s">
        <v>736</v>
      </c>
      <c r="AH71" s="454" t="s">
        <v>737</v>
      </c>
      <c r="AI71" s="452" t="str">
        <f>AH72</f>
        <v>2032/33</v>
      </c>
      <c r="AJ71" s="452" t="str">
        <f>AI72</f>
        <v>2033/34</v>
      </c>
      <c r="AK71" s="21" t="s">
        <v>32</v>
      </c>
      <c r="AL71" s="21" t="str">
        <f t="shared" si="0"/>
        <v>2024/25 to 2033/34</v>
      </c>
    </row>
    <row r="72" spans="2:38" ht="73.5" x14ac:dyDescent="0.25">
      <c r="X72" s="452">
        <v>2025</v>
      </c>
      <c r="Y72" s="452" t="s">
        <v>757</v>
      </c>
      <c r="Z72" s="454" t="s">
        <v>34</v>
      </c>
      <c r="AA72" s="454" t="s">
        <v>700</v>
      </c>
      <c r="AB72" s="454" t="s">
        <v>732</v>
      </c>
      <c r="AC72" s="454" t="s">
        <v>733</v>
      </c>
      <c r="AD72" s="454" t="s">
        <v>734</v>
      </c>
      <c r="AE72" s="454" t="s">
        <v>735</v>
      </c>
      <c r="AF72" s="455" t="s">
        <v>736</v>
      </c>
      <c r="AG72" s="454" t="s">
        <v>737</v>
      </c>
      <c r="AH72" s="452" t="str">
        <f>AG73</f>
        <v>2032/33</v>
      </c>
      <c r="AI72" s="452" t="str">
        <f t="shared" ref="AI72:AJ81" si="1">AH73</f>
        <v>2033/34</v>
      </c>
      <c r="AJ72" s="452" t="str">
        <f t="shared" si="1"/>
        <v>2034/35</v>
      </c>
      <c r="AK72" s="21" t="s">
        <v>33</v>
      </c>
      <c r="AL72" s="21" t="str">
        <f t="shared" si="0"/>
        <v>2025/26 to 2034/35</v>
      </c>
    </row>
    <row r="73" spans="2:38" ht="73.5" x14ac:dyDescent="0.25">
      <c r="X73" s="452">
        <v>2026</v>
      </c>
      <c r="Y73" s="452" t="s">
        <v>758</v>
      </c>
      <c r="Z73" s="454" t="s">
        <v>700</v>
      </c>
      <c r="AA73" s="454" t="s">
        <v>732</v>
      </c>
      <c r="AB73" s="454" t="s">
        <v>733</v>
      </c>
      <c r="AC73" s="454" t="s">
        <v>734</v>
      </c>
      <c r="AD73" s="454" t="s">
        <v>735</v>
      </c>
      <c r="AE73" s="455" t="s">
        <v>736</v>
      </c>
      <c r="AF73" s="454" t="s">
        <v>737</v>
      </c>
      <c r="AG73" s="452" t="str">
        <f>AF74</f>
        <v>2032/33</v>
      </c>
      <c r="AH73" s="452" t="str">
        <f t="shared" ref="AH73:AH81" si="2">AG74</f>
        <v>2033/34</v>
      </c>
      <c r="AI73" s="452" t="str">
        <f t="shared" si="1"/>
        <v>2034/35</v>
      </c>
      <c r="AJ73" s="452" t="str">
        <f t="shared" si="1"/>
        <v>2035/36</v>
      </c>
      <c r="AK73" s="21" t="s">
        <v>34</v>
      </c>
      <c r="AL73" s="21" t="str">
        <f t="shared" si="0"/>
        <v>2026/27 to 2035/36</v>
      </c>
    </row>
    <row r="74" spans="2:38" x14ac:dyDescent="0.25">
      <c r="X74" s="452">
        <v>2027</v>
      </c>
      <c r="Y74" s="452" t="s">
        <v>759</v>
      </c>
      <c r="Z74" s="454" t="s">
        <v>732</v>
      </c>
      <c r="AA74" s="454" t="s">
        <v>733</v>
      </c>
      <c r="AB74" s="454" t="s">
        <v>734</v>
      </c>
      <c r="AC74" s="454" t="s">
        <v>735</v>
      </c>
      <c r="AD74" s="455" t="s">
        <v>736</v>
      </c>
      <c r="AE74" s="454" t="s">
        <v>737</v>
      </c>
      <c r="AF74" s="452" t="str">
        <f>AE75</f>
        <v>2032/33</v>
      </c>
      <c r="AG74" s="452" t="str">
        <f t="shared" ref="AG74:AG81" si="3">AF75</f>
        <v>2033/34</v>
      </c>
      <c r="AH74" s="452" t="str">
        <f t="shared" si="2"/>
        <v>2034/35</v>
      </c>
      <c r="AI74" s="452" t="str">
        <f t="shared" si="1"/>
        <v>2035/36</v>
      </c>
      <c r="AJ74" s="452" t="str">
        <f t="shared" si="1"/>
        <v>2036/37</v>
      </c>
      <c r="AK74" s="21" t="s">
        <v>700</v>
      </c>
      <c r="AL74" s="21" t="str">
        <f t="shared" si="0"/>
        <v>2027/28 to 2036/37</v>
      </c>
    </row>
    <row r="75" spans="2:38" x14ac:dyDescent="0.25">
      <c r="X75" s="452">
        <v>2028</v>
      </c>
      <c r="Y75" s="452" t="s">
        <v>760</v>
      </c>
      <c r="Z75" s="454" t="s">
        <v>733</v>
      </c>
      <c r="AA75" s="454" t="s">
        <v>734</v>
      </c>
      <c r="AB75" s="454" t="s">
        <v>735</v>
      </c>
      <c r="AC75" s="455" t="s">
        <v>736</v>
      </c>
      <c r="AD75" s="454" t="s">
        <v>737</v>
      </c>
      <c r="AE75" s="452" t="str">
        <f>AD76</f>
        <v>2032/33</v>
      </c>
      <c r="AF75" s="452" t="str">
        <f t="shared" ref="AF75:AF81" si="4">AE76</f>
        <v>2033/34</v>
      </c>
      <c r="AG75" s="452" t="str">
        <f t="shared" si="3"/>
        <v>2034/35</v>
      </c>
      <c r="AH75" s="452" t="str">
        <f t="shared" si="2"/>
        <v>2035/36</v>
      </c>
      <c r="AI75" s="452" t="str">
        <f t="shared" si="1"/>
        <v>2036/37</v>
      </c>
      <c r="AJ75" s="452" t="str">
        <f t="shared" si="1"/>
        <v>2037/38</v>
      </c>
      <c r="AK75" s="21" t="s">
        <v>732</v>
      </c>
      <c r="AL75" s="21" t="str">
        <f t="shared" si="0"/>
        <v>2028/29 to 2037/38</v>
      </c>
    </row>
    <row r="76" spans="2:38" x14ac:dyDescent="0.25">
      <c r="X76" s="452">
        <v>2029</v>
      </c>
      <c r="Y76" s="452" t="s">
        <v>761</v>
      </c>
      <c r="Z76" s="454" t="s">
        <v>734</v>
      </c>
      <c r="AA76" s="454" t="s">
        <v>735</v>
      </c>
      <c r="AB76" s="455" t="s">
        <v>736</v>
      </c>
      <c r="AC76" s="454" t="s">
        <v>737</v>
      </c>
      <c r="AD76" s="452" t="str">
        <f>AC77</f>
        <v>2032/33</v>
      </c>
      <c r="AE76" s="452" t="str">
        <f t="shared" ref="AE76:AE81" si="5">AD77</f>
        <v>2033/34</v>
      </c>
      <c r="AF76" s="452" t="str">
        <f t="shared" si="4"/>
        <v>2034/35</v>
      </c>
      <c r="AG76" s="452" t="str">
        <f t="shared" si="3"/>
        <v>2035/36</v>
      </c>
      <c r="AH76" s="452" t="str">
        <f t="shared" si="2"/>
        <v>2036/37</v>
      </c>
      <c r="AI76" s="452" t="str">
        <f t="shared" si="1"/>
        <v>2037/38</v>
      </c>
      <c r="AJ76" s="452" t="str">
        <f t="shared" si="1"/>
        <v>2038/39</v>
      </c>
      <c r="AK76" s="21" t="s">
        <v>733</v>
      </c>
      <c r="AL76" s="21" t="str">
        <f t="shared" si="0"/>
        <v>2029/30 to 2038/39</v>
      </c>
    </row>
    <row r="77" spans="2:38" x14ac:dyDescent="0.25">
      <c r="X77" s="452">
        <v>2030</v>
      </c>
      <c r="Y77" s="452" t="s">
        <v>762</v>
      </c>
      <c r="Z77" s="454" t="s">
        <v>735</v>
      </c>
      <c r="AA77" s="455" t="s">
        <v>736</v>
      </c>
      <c r="AB77" s="454" t="s">
        <v>737</v>
      </c>
      <c r="AC77" s="452" t="str">
        <f>AB78</f>
        <v>2032/33</v>
      </c>
      <c r="AD77" s="452" t="str">
        <f t="shared" ref="AD77:AD81" si="6">AC78</f>
        <v>2033/34</v>
      </c>
      <c r="AE77" s="452" t="str">
        <f t="shared" si="5"/>
        <v>2034/35</v>
      </c>
      <c r="AF77" s="452" t="str">
        <f t="shared" si="4"/>
        <v>2035/36</v>
      </c>
      <c r="AG77" s="452" t="str">
        <f t="shared" si="3"/>
        <v>2036/37</v>
      </c>
      <c r="AH77" s="452" t="str">
        <f t="shared" si="2"/>
        <v>2037/38</v>
      </c>
      <c r="AI77" s="452" t="str">
        <f t="shared" si="1"/>
        <v>2038/39</v>
      </c>
      <c r="AJ77" s="452" t="str">
        <f t="shared" si="1"/>
        <v>2039/40</v>
      </c>
      <c r="AK77" s="21" t="s">
        <v>734</v>
      </c>
      <c r="AL77" s="21" t="str">
        <f t="shared" si="0"/>
        <v>2030/31 to 2039/40</v>
      </c>
    </row>
    <row r="78" spans="2:38" x14ac:dyDescent="0.25">
      <c r="X78" s="452">
        <v>2031</v>
      </c>
      <c r="Y78" s="452" t="s">
        <v>763</v>
      </c>
      <c r="Z78" s="455" t="s">
        <v>736</v>
      </c>
      <c r="AA78" s="454" t="s">
        <v>737</v>
      </c>
      <c r="AB78" s="452" t="str">
        <f>AA79</f>
        <v>2032/33</v>
      </c>
      <c r="AC78" s="452" t="str">
        <f t="shared" ref="AC78:AC81" si="7">AB79</f>
        <v>2033/34</v>
      </c>
      <c r="AD78" s="452" t="str">
        <f t="shared" si="6"/>
        <v>2034/35</v>
      </c>
      <c r="AE78" s="452" t="str">
        <f t="shared" si="5"/>
        <v>2035/36</v>
      </c>
      <c r="AF78" s="452" t="str">
        <f t="shared" si="4"/>
        <v>2036/37</v>
      </c>
      <c r="AG78" s="452" t="str">
        <f t="shared" si="3"/>
        <v>2037/38</v>
      </c>
      <c r="AH78" s="452" t="str">
        <f t="shared" si="2"/>
        <v>2038/39</v>
      </c>
      <c r="AI78" s="452" t="str">
        <f t="shared" si="1"/>
        <v>2039/40</v>
      </c>
      <c r="AJ78" s="452" t="str">
        <f t="shared" si="1"/>
        <v>2040/41</v>
      </c>
      <c r="AK78" s="21" t="s">
        <v>735</v>
      </c>
      <c r="AL78" s="21" t="str">
        <f t="shared" si="0"/>
        <v>2031/32 to 2040/41</v>
      </c>
    </row>
    <row r="79" spans="2:38" x14ac:dyDescent="0.25">
      <c r="X79" s="452">
        <v>2032</v>
      </c>
      <c r="Y79" s="452" t="s">
        <v>764</v>
      </c>
      <c r="Z79" s="454" t="s">
        <v>737</v>
      </c>
      <c r="AA79" s="452" t="str">
        <f>Z80</f>
        <v>2032/33</v>
      </c>
      <c r="AB79" s="452" t="str">
        <f t="shared" ref="AB79:AB81" si="8">AA80</f>
        <v>2033/34</v>
      </c>
      <c r="AC79" s="452" t="str">
        <f t="shared" si="7"/>
        <v>2034/35</v>
      </c>
      <c r="AD79" s="452" t="str">
        <f t="shared" si="6"/>
        <v>2035/36</v>
      </c>
      <c r="AE79" s="452" t="str">
        <f t="shared" si="5"/>
        <v>2036/37</v>
      </c>
      <c r="AF79" s="452" t="str">
        <f t="shared" si="4"/>
        <v>2037/38</v>
      </c>
      <c r="AG79" s="452" t="str">
        <f t="shared" si="3"/>
        <v>2038/39</v>
      </c>
      <c r="AH79" s="452" t="str">
        <f t="shared" si="2"/>
        <v>2039/40</v>
      </c>
      <c r="AI79" s="452" t="str">
        <f t="shared" si="1"/>
        <v>2040/41</v>
      </c>
      <c r="AJ79" s="452" t="str">
        <f t="shared" si="1"/>
        <v>2041/42</v>
      </c>
      <c r="AK79" s="21" t="s">
        <v>736</v>
      </c>
      <c r="AL79" s="21" t="str">
        <f t="shared" si="0"/>
        <v>2032/33 to 2041/42</v>
      </c>
    </row>
    <row r="80" spans="2:38" x14ac:dyDescent="0.25">
      <c r="X80" s="452">
        <v>2033</v>
      </c>
      <c r="Y80" s="452" t="s">
        <v>765</v>
      </c>
      <c r="Z80" s="452" t="s">
        <v>738</v>
      </c>
      <c r="AA80" s="452" t="str">
        <f>Z81</f>
        <v>2033/34</v>
      </c>
      <c r="AB80" s="452" t="str">
        <f t="shared" si="8"/>
        <v>2034/35</v>
      </c>
      <c r="AC80" s="452" t="str">
        <f t="shared" si="7"/>
        <v>2035/36</v>
      </c>
      <c r="AD80" s="452" t="str">
        <f t="shared" si="6"/>
        <v>2036/37</v>
      </c>
      <c r="AE80" s="452" t="str">
        <f t="shared" si="5"/>
        <v>2037/38</v>
      </c>
      <c r="AF80" s="452" t="str">
        <f t="shared" si="4"/>
        <v>2038/39</v>
      </c>
      <c r="AG80" s="452" t="str">
        <f t="shared" si="3"/>
        <v>2039/40</v>
      </c>
      <c r="AH80" s="452" t="str">
        <f t="shared" si="2"/>
        <v>2040/41</v>
      </c>
      <c r="AI80" s="452" t="str">
        <f t="shared" si="1"/>
        <v>2041/42</v>
      </c>
      <c r="AJ80" s="452" t="str">
        <f t="shared" si="1"/>
        <v>2042/43</v>
      </c>
      <c r="AK80" s="21" t="s">
        <v>737</v>
      </c>
      <c r="AL80" s="21" t="str">
        <f t="shared" si="0"/>
        <v>2033/34 to 2042/43</v>
      </c>
    </row>
    <row r="81" spans="24:38" x14ac:dyDescent="0.25">
      <c r="X81" s="452">
        <v>2034</v>
      </c>
      <c r="Y81" s="452" t="s">
        <v>766</v>
      </c>
      <c r="Z81" s="452" t="s">
        <v>739</v>
      </c>
      <c r="AA81" s="452" t="str">
        <f>Z82</f>
        <v>2034/35</v>
      </c>
      <c r="AB81" s="452" t="str">
        <f t="shared" si="8"/>
        <v>2035/36</v>
      </c>
      <c r="AC81" s="452" t="str">
        <f t="shared" si="7"/>
        <v>2036/37</v>
      </c>
      <c r="AD81" s="452" t="str">
        <f t="shared" si="6"/>
        <v>2037/38</v>
      </c>
      <c r="AE81" s="452" t="str">
        <f t="shared" si="5"/>
        <v>2038/39</v>
      </c>
      <c r="AF81" s="452" t="str">
        <f t="shared" si="4"/>
        <v>2039/40</v>
      </c>
      <c r="AG81" s="452" t="str">
        <f t="shared" si="3"/>
        <v>2040/41</v>
      </c>
      <c r="AH81" s="452" t="str">
        <f t="shared" si="2"/>
        <v>2041/42</v>
      </c>
      <c r="AI81" s="452" t="str">
        <f t="shared" si="1"/>
        <v>2042/43</v>
      </c>
      <c r="AJ81" s="452" t="str">
        <f t="shared" si="1"/>
        <v>2043/44</v>
      </c>
      <c r="AK81" s="21" t="s">
        <v>738</v>
      </c>
      <c r="AL81" s="21" t="str">
        <f t="shared" si="0"/>
        <v>2034/35 to 2043/44</v>
      </c>
    </row>
    <row r="82" spans="24:38" x14ac:dyDescent="0.25">
      <c r="X82" s="452">
        <v>2035</v>
      </c>
      <c r="Y82" s="452" t="s">
        <v>767</v>
      </c>
      <c r="Z82" s="452" t="s">
        <v>740</v>
      </c>
      <c r="AA82" s="452" t="s">
        <v>741</v>
      </c>
      <c r="AB82" s="452" t="s">
        <v>742</v>
      </c>
      <c r="AC82" s="452" t="s">
        <v>743</v>
      </c>
      <c r="AD82" s="452" t="s">
        <v>744</v>
      </c>
      <c r="AE82" s="452" t="s">
        <v>745</v>
      </c>
      <c r="AF82" s="452" t="s">
        <v>746</v>
      </c>
      <c r="AG82" s="452" t="s">
        <v>747</v>
      </c>
      <c r="AH82" s="452" t="s">
        <v>748</v>
      </c>
      <c r="AI82" s="452" t="s">
        <v>749</v>
      </c>
      <c r="AJ82" s="452" t="s">
        <v>750</v>
      </c>
      <c r="AK82" s="21" t="s">
        <v>739</v>
      </c>
      <c r="AL82" s="21" t="str">
        <f t="shared" si="0"/>
        <v>2035/36 to 2044/45</v>
      </c>
    </row>
    <row r="83" spans="24:38" x14ac:dyDescent="0.25">
      <c r="X83" s="452"/>
      <c r="Y83" s="452"/>
      <c r="Z83" s="452"/>
      <c r="AA83" s="452"/>
      <c r="AB83" s="452"/>
      <c r="AC83" s="452"/>
      <c r="AD83" s="452"/>
      <c r="AE83" s="452"/>
      <c r="AF83" s="452"/>
      <c r="AG83" s="452"/>
      <c r="AH83" s="452"/>
      <c r="AI83" s="452"/>
      <c r="AJ83" s="452"/>
    </row>
  </sheetData>
  <mergeCells count="2">
    <mergeCell ref="A3:A51"/>
    <mergeCell ref="B25:D25"/>
  </mergeCells>
  <dataValidations count="1">
    <dataValidation type="list" allowBlank="1" showInputMessage="1" showErrorMessage="1" sqref="Z2" xr:uid="{82AC41D8-17A6-4760-8E47-91ED18FD9C78}">
      <formula1>$X$69:$X$82</formula1>
    </dataValidation>
  </dataValidations>
  <printOptions horizontalCentered="1"/>
  <pageMargins left="0.11811023622047244" right="0.11811023622047244" top="0.3543307086614173" bottom="0.3543307086614173" header="0.31496062992125984" footer="0.31496062992125984"/>
  <pageSetup paperSize="9" scale="92" firstPageNumber="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F6B81-D4FE-43D4-9C18-DCFD7040ACDA}">
  <dimension ref="A1:I135"/>
  <sheetViews>
    <sheetView showGridLines="0" view="pageBreakPreview" zoomScaleNormal="115" zoomScaleSheetLayoutView="100" workbookViewId="0">
      <selection activeCell="B1" sqref="B1"/>
    </sheetView>
  </sheetViews>
  <sheetFormatPr defaultColWidth="9.1796875" defaultRowHeight="10" x14ac:dyDescent="0.2"/>
  <cols>
    <col min="1" max="1" width="3.81640625" style="363" customWidth="1"/>
    <col min="2" max="2" width="2.1796875" style="363" customWidth="1"/>
    <col min="3" max="3" width="32.81640625" style="363" customWidth="1"/>
    <col min="4" max="4" width="16.453125" style="363" customWidth="1"/>
    <col min="5" max="8" width="15" style="363" customWidth="1"/>
    <col min="9" max="12" width="9.1796875" style="363"/>
    <col min="13" max="13" width="1.26953125" style="363" customWidth="1"/>
    <col min="14" max="16384" width="9.1796875" style="363"/>
  </cols>
  <sheetData>
    <row r="1" spans="1:9" ht="12.75" customHeight="1" x14ac:dyDescent="0.3">
      <c r="A1" s="431" t="s">
        <v>326</v>
      </c>
      <c r="C1" s="952" t="s">
        <v>356</v>
      </c>
      <c r="D1" s="952"/>
      <c r="E1" s="952"/>
      <c r="F1" s="952"/>
      <c r="G1" s="952"/>
      <c r="H1" s="952"/>
      <c r="I1" s="362"/>
    </row>
    <row r="2" spans="1:9" ht="12.75" customHeight="1" x14ac:dyDescent="0.3">
      <c r="B2" s="386"/>
      <c r="C2" s="387" t="str">
        <f>"For the four years ending 30 June "&amp;Title!Z2+4</f>
        <v>For the four years ending 30 June 2027</v>
      </c>
      <c r="D2" s="373"/>
      <c r="E2" s="373"/>
      <c r="F2" s="373"/>
      <c r="G2" s="373"/>
      <c r="H2" s="373"/>
    </row>
    <row r="3" spans="1:9" ht="10.5" x14ac:dyDescent="0.25">
      <c r="B3" s="386"/>
      <c r="C3" s="951"/>
      <c r="D3" s="951"/>
      <c r="E3" s="951"/>
      <c r="F3" s="951"/>
      <c r="G3" s="951"/>
      <c r="H3" s="951"/>
    </row>
    <row r="4" spans="1:9" ht="10.5" x14ac:dyDescent="0.2">
      <c r="B4" s="386"/>
      <c r="C4" s="953"/>
      <c r="D4" s="953"/>
      <c r="E4" s="718" t="str">
        <f>Title!AD2</f>
        <v>2023/24</v>
      </c>
      <c r="F4" s="718" t="str">
        <f>Title!AE2</f>
        <v>2024/25</v>
      </c>
      <c r="G4" s="718" t="str">
        <f>Title!AF2</f>
        <v>2025/26</v>
      </c>
      <c r="H4" s="718" t="str">
        <f>Title!AG2</f>
        <v>2026/27</v>
      </c>
    </row>
    <row r="5" spans="1:9" ht="10.5" x14ac:dyDescent="0.2">
      <c r="B5" s="386"/>
      <c r="C5" s="953"/>
      <c r="D5" s="953"/>
      <c r="E5" s="719" t="s">
        <v>97</v>
      </c>
      <c r="F5" s="719" t="s">
        <v>97</v>
      </c>
      <c r="G5" s="719" t="s">
        <v>97</v>
      </c>
      <c r="H5" s="719" t="s">
        <v>97</v>
      </c>
    </row>
    <row r="6" spans="1:9" ht="10.5" x14ac:dyDescent="0.25">
      <c r="B6" s="386"/>
      <c r="C6" s="954" t="s">
        <v>357</v>
      </c>
      <c r="D6" s="954"/>
      <c r="E6" s="954"/>
      <c r="F6" s="954"/>
      <c r="G6" s="954"/>
      <c r="H6" s="954"/>
    </row>
    <row r="7" spans="1:9" x14ac:dyDescent="0.2">
      <c r="B7" s="386"/>
      <c r="C7" s="955" t="s">
        <v>358</v>
      </c>
      <c r="D7" s="956"/>
      <c r="E7" s="377">
        <f>SUM(E8:E10)</f>
        <v>0</v>
      </c>
      <c r="F7" s="377">
        <f>SUM(F8:F10)</f>
        <v>0</v>
      </c>
      <c r="G7" s="377">
        <f>SUM(G8:G10)</f>
        <v>0</v>
      </c>
      <c r="H7" s="377">
        <f>SUM(H8:H10)</f>
        <v>0</v>
      </c>
    </row>
    <row r="8" spans="1:9" x14ac:dyDescent="0.2">
      <c r="B8" s="386"/>
      <c r="C8" s="388" t="s">
        <v>703</v>
      </c>
      <c r="D8" s="408"/>
      <c r="E8" s="377">
        <v>0</v>
      </c>
      <c r="F8" s="377">
        <v>0</v>
      </c>
      <c r="G8" s="377">
        <v>0</v>
      </c>
      <c r="H8" s="377">
        <v>0</v>
      </c>
    </row>
    <row r="9" spans="1:9" x14ac:dyDescent="0.2">
      <c r="B9" s="386"/>
      <c r="C9" s="388" t="s">
        <v>704</v>
      </c>
      <c r="D9" s="408"/>
      <c r="E9" s="377">
        <v>0</v>
      </c>
      <c r="F9" s="377">
        <v>0</v>
      </c>
      <c r="G9" s="377">
        <v>0</v>
      </c>
      <c r="H9" s="377">
        <v>0</v>
      </c>
    </row>
    <row r="10" spans="1:9" x14ac:dyDescent="0.2">
      <c r="B10" s="386"/>
      <c r="C10" s="388" t="s">
        <v>705</v>
      </c>
      <c r="D10" s="408"/>
      <c r="E10" s="377">
        <v>0</v>
      </c>
      <c r="F10" s="377">
        <v>0</v>
      </c>
      <c r="G10" s="377">
        <v>0</v>
      </c>
      <c r="H10" s="377">
        <v>0</v>
      </c>
    </row>
    <row r="11" spans="1:9" x14ac:dyDescent="0.2">
      <c r="B11" s="386"/>
      <c r="C11" s="955" t="s">
        <v>359</v>
      </c>
      <c r="D11" s="956"/>
      <c r="E11" s="377">
        <f>SUM(E12:E14)</f>
        <v>0</v>
      </c>
      <c r="F11" s="377">
        <f>SUM(F12:F14)</f>
        <v>0</v>
      </c>
      <c r="G11" s="377">
        <f>SUM(G12:G14)</f>
        <v>0</v>
      </c>
      <c r="H11" s="377">
        <f>SUM(H12:H14)</f>
        <v>0</v>
      </c>
    </row>
    <row r="12" spans="1:9" x14ac:dyDescent="0.2">
      <c r="B12" s="386"/>
      <c r="C12" s="388" t="s">
        <v>703</v>
      </c>
      <c r="D12" s="408"/>
      <c r="E12" s="377">
        <v>0</v>
      </c>
      <c r="F12" s="377">
        <v>0</v>
      </c>
      <c r="G12" s="377">
        <v>0</v>
      </c>
      <c r="H12" s="377">
        <v>0</v>
      </c>
    </row>
    <row r="13" spans="1:9" x14ac:dyDescent="0.2">
      <c r="B13" s="386"/>
      <c r="C13" s="388" t="s">
        <v>704</v>
      </c>
      <c r="D13" s="408"/>
      <c r="E13" s="377">
        <v>0</v>
      </c>
      <c r="F13" s="377">
        <v>0</v>
      </c>
      <c r="G13" s="377">
        <v>0</v>
      </c>
      <c r="H13" s="377">
        <v>0</v>
      </c>
    </row>
    <row r="14" spans="1:9" x14ac:dyDescent="0.2">
      <c r="B14" s="386"/>
      <c r="C14" s="388" t="s">
        <v>705</v>
      </c>
      <c r="D14" s="408"/>
      <c r="E14" s="377">
        <v>0</v>
      </c>
      <c r="F14" s="377">
        <v>0</v>
      </c>
      <c r="G14" s="377">
        <v>0</v>
      </c>
      <c r="H14" s="377">
        <v>0</v>
      </c>
    </row>
    <row r="15" spans="1:9" ht="10.5" x14ac:dyDescent="0.25">
      <c r="B15" s="386"/>
      <c r="C15" s="954" t="s">
        <v>360</v>
      </c>
      <c r="D15" s="956"/>
      <c r="E15" s="379">
        <f>E11+E7</f>
        <v>0</v>
      </c>
      <c r="F15" s="379">
        <f>F11+F7</f>
        <v>0</v>
      </c>
      <c r="G15" s="379">
        <f>G11+G7</f>
        <v>0</v>
      </c>
      <c r="H15" s="379">
        <f>H11+H7</f>
        <v>0</v>
      </c>
    </row>
    <row r="16" spans="1:9" ht="10.5" x14ac:dyDescent="0.25">
      <c r="B16" s="386"/>
      <c r="C16" s="954"/>
      <c r="D16" s="954"/>
      <c r="E16" s="954"/>
      <c r="F16" s="954"/>
      <c r="G16" s="954"/>
      <c r="H16" s="954"/>
    </row>
    <row r="17" spans="2:8" ht="10.5" x14ac:dyDescent="0.25">
      <c r="B17" s="386"/>
      <c r="C17" s="954" t="s">
        <v>357</v>
      </c>
      <c r="D17" s="954"/>
      <c r="E17" s="954"/>
      <c r="F17" s="954"/>
      <c r="G17" s="954"/>
      <c r="H17" s="954"/>
    </row>
    <row r="18" spans="2:8" x14ac:dyDescent="0.2">
      <c r="B18" s="386"/>
      <c r="C18" s="955" t="s">
        <v>358</v>
      </c>
      <c r="D18" s="956"/>
      <c r="E18" s="377">
        <f>SUM(E19:E21)</f>
        <v>0</v>
      </c>
      <c r="F18" s="377">
        <f>SUM(F19:F21)</f>
        <v>0</v>
      </c>
      <c r="G18" s="377">
        <f>SUM(G19:G21)</f>
        <v>0</v>
      </c>
      <c r="H18" s="377">
        <f>SUM(H19:H21)</f>
        <v>0</v>
      </c>
    </row>
    <row r="19" spans="2:8" x14ac:dyDescent="0.2">
      <c r="B19" s="386"/>
      <c r="C19" s="388" t="s">
        <v>703</v>
      </c>
      <c r="D19" s="408"/>
      <c r="E19" s="377">
        <v>0</v>
      </c>
      <c r="F19" s="377">
        <v>0</v>
      </c>
      <c r="G19" s="377">
        <v>0</v>
      </c>
      <c r="H19" s="377">
        <v>0</v>
      </c>
    </row>
    <row r="20" spans="2:8" x14ac:dyDescent="0.2">
      <c r="B20" s="386"/>
      <c r="C20" s="388" t="s">
        <v>704</v>
      </c>
      <c r="D20" s="408"/>
      <c r="E20" s="377">
        <v>0</v>
      </c>
      <c r="F20" s="377">
        <v>0</v>
      </c>
      <c r="G20" s="377">
        <v>0</v>
      </c>
      <c r="H20" s="377">
        <v>0</v>
      </c>
    </row>
    <row r="21" spans="2:8" x14ac:dyDescent="0.2">
      <c r="B21" s="386"/>
      <c r="C21" s="388" t="s">
        <v>705</v>
      </c>
      <c r="D21" s="408"/>
      <c r="E21" s="377">
        <v>0</v>
      </c>
      <c r="F21" s="377">
        <v>0</v>
      </c>
      <c r="G21" s="377">
        <v>0</v>
      </c>
      <c r="H21" s="377">
        <v>0</v>
      </c>
    </row>
    <row r="22" spans="2:8" x14ac:dyDescent="0.2">
      <c r="B22" s="386"/>
      <c r="C22" s="955" t="s">
        <v>359</v>
      </c>
      <c r="D22" s="956"/>
      <c r="E22" s="377">
        <f>SUM(E23:E25)</f>
        <v>0</v>
      </c>
      <c r="F22" s="377">
        <f>SUM(F23:F25)</f>
        <v>0</v>
      </c>
      <c r="G22" s="377">
        <f>SUM(G23:G25)</f>
        <v>0</v>
      </c>
      <c r="H22" s="377">
        <f>SUM(H23:H25)</f>
        <v>0</v>
      </c>
    </row>
    <row r="23" spans="2:8" x14ac:dyDescent="0.2">
      <c r="B23" s="386"/>
      <c r="C23" s="388" t="s">
        <v>703</v>
      </c>
      <c r="D23" s="408"/>
      <c r="E23" s="377">
        <v>0</v>
      </c>
      <c r="F23" s="377">
        <v>0</v>
      </c>
      <c r="G23" s="377">
        <v>0</v>
      </c>
      <c r="H23" s="377">
        <v>0</v>
      </c>
    </row>
    <row r="24" spans="2:8" x14ac:dyDescent="0.2">
      <c r="B24" s="386"/>
      <c r="C24" s="388" t="s">
        <v>704</v>
      </c>
      <c r="D24" s="408"/>
      <c r="E24" s="377">
        <v>0</v>
      </c>
      <c r="F24" s="377">
        <v>0</v>
      </c>
      <c r="G24" s="377">
        <v>0</v>
      </c>
      <c r="H24" s="377">
        <v>0</v>
      </c>
    </row>
    <row r="25" spans="2:8" ht="12.65" customHeight="1" x14ac:dyDescent="0.2">
      <c r="C25" s="388" t="s">
        <v>705</v>
      </c>
      <c r="D25" s="383"/>
      <c r="E25" s="377">
        <v>0</v>
      </c>
      <c r="F25" s="377">
        <v>0</v>
      </c>
      <c r="G25" s="377">
        <v>0</v>
      </c>
      <c r="H25" s="377">
        <v>0</v>
      </c>
    </row>
    <row r="26" spans="2:8" ht="10.5" x14ac:dyDescent="0.25">
      <c r="B26" s="386"/>
      <c r="C26" s="954" t="s">
        <v>360</v>
      </c>
      <c r="D26" s="956"/>
      <c r="E26" s="379">
        <f>E22+E18</f>
        <v>0</v>
      </c>
      <c r="F26" s="379">
        <f>F22+F18</f>
        <v>0</v>
      </c>
      <c r="G26" s="379">
        <f>G22+G18</f>
        <v>0</v>
      </c>
      <c r="H26" s="379">
        <f>H22+H18</f>
        <v>0</v>
      </c>
    </row>
    <row r="27" spans="2:8" ht="10.5" x14ac:dyDescent="0.25">
      <c r="B27" s="386"/>
      <c r="C27" s="951"/>
      <c r="D27" s="951"/>
      <c r="E27" s="951"/>
      <c r="F27" s="951"/>
      <c r="G27" s="951"/>
      <c r="H27" s="951"/>
    </row>
    <row r="28" spans="2:8" ht="10.5" x14ac:dyDescent="0.25">
      <c r="B28" s="386"/>
      <c r="C28" s="954" t="s">
        <v>357</v>
      </c>
      <c r="D28" s="954"/>
      <c r="E28" s="954"/>
      <c r="F28" s="954"/>
      <c r="G28" s="954"/>
      <c r="H28" s="954"/>
    </row>
    <row r="29" spans="2:8" x14ac:dyDescent="0.2">
      <c r="B29" s="386"/>
      <c r="C29" s="955" t="s">
        <v>358</v>
      </c>
      <c r="D29" s="956"/>
      <c r="E29" s="377">
        <f>SUM(E30:E32)</f>
        <v>0</v>
      </c>
      <c r="F29" s="377">
        <f>SUM(F30:F32)</f>
        <v>0</v>
      </c>
      <c r="G29" s="377">
        <f>SUM(G30:G32)</f>
        <v>0</v>
      </c>
      <c r="H29" s="377">
        <f>SUM(H30:H32)</f>
        <v>0</v>
      </c>
    </row>
    <row r="30" spans="2:8" x14ac:dyDescent="0.2">
      <c r="B30" s="386"/>
      <c r="C30" s="388" t="s">
        <v>703</v>
      </c>
      <c r="D30" s="408"/>
      <c r="E30" s="377">
        <v>0</v>
      </c>
      <c r="F30" s="377">
        <v>0</v>
      </c>
      <c r="G30" s="377">
        <v>0</v>
      </c>
      <c r="H30" s="377">
        <v>0</v>
      </c>
    </row>
    <row r="31" spans="2:8" x14ac:dyDescent="0.2">
      <c r="B31" s="386"/>
      <c r="C31" s="388" t="s">
        <v>704</v>
      </c>
      <c r="D31" s="408"/>
      <c r="E31" s="377">
        <v>0</v>
      </c>
      <c r="F31" s="377">
        <v>0</v>
      </c>
      <c r="G31" s="377">
        <v>0</v>
      </c>
      <c r="H31" s="377">
        <v>0</v>
      </c>
    </row>
    <row r="32" spans="2:8" x14ac:dyDescent="0.2">
      <c r="B32" s="386"/>
      <c r="C32" s="388" t="s">
        <v>705</v>
      </c>
      <c r="D32" s="408"/>
      <c r="E32" s="377">
        <v>0</v>
      </c>
      <c r="F32" s="377">
        <v>0</v>
      </c>
      <c r="G32" s="377">
        <v>0</v>
      </c>
      <c r="H32" s="377">
        <v>0</v>
      </c>
    </row>
    <row r="33" spans="2:8" x14ac:dyDescent="0.2">
      <c r="B33" s="386"/>
      <c r="C33" s="955" t="s">
        <v>359</v>
      </c>
      <c r="D33" s="956"/>
      <c r="E33" s="377">
        <f>SUM(E34:E36)</f>
        <v>0</v>
      </c>
      <c r="F33" s="377">
        <f>SUM(F34:F36)</f>
        <v>0</v>
      </c>
      <c r="G33" s="377">
        <f>SUM(G34:G36)</f>
        <v>0</v>
      </c>
      <c r="H33" s="377">
        <f>SUM(H34:H36)</f>
        <v>0</v>
      </c>
    </row>
    <row r="34" spans="2:8" x14ac:dyDescent="0.2">
      <c r="B34" s="386"/>
      <c r="C34" s="388" t="s">
        <v>703</v>
      </c>
      <c r="D34" s="408"/>
      <c r="E34" s="377">
        <v>0</v>
      </c>
      <c r="F34" s="377">
        <v>0</v>
      </c>
      <c r="G34" s="377">
        <v>0</v>
      </c>
      <c r="H34" s="377">
        <v>0</v>
      </c>
    </row>
    <row r="35" spans="2:8" x14ac:dyDescent="0.2">
      <c r="B35" s="386"/>
      <c r="C35" s="388" t="s">
        <v>704</v>
      </c>
      <c r="D35" s="408"/>
      <c r="E35" s="377">
        <v>0</v>
      </c>
      <c r="F35" s="377">
        <v>0</v>
      </c>
      <c r="G35" s="377">
        <v>0</v>
      </c>
      <c r="H35" s="377">
        <v>0</v>
      </c>
    </row>
    <row r="36" spans="2:8" x14ac:dyDescent="0.2">
      <c r="B36" s="386"/>
      <c r="C36" s="388" t="s">
        <v>705</v>
      </c>
      <c r="D36" s="408"/>
      <c r="E36" s="377">
        <v>0</v>
      </c>
      <c r="F36" s="377">
        <v>0</v>
      </c>
      <c r="G36" s="377">
        <v>0</v>
      </c>
      <c r="H36" s="377">
        <v>0</v>
      </c>
    </row>
    <row r="37" spans="2:8" ht="10.5" x14ac:dyDescent="0.25">
      <c r="B37" s="386"/>
      <c r="C37" s="954" t="s">
        <v>360</v>
      </c>
      <c r="D37" s="956"/>
      <c r="E37" s="379">
        <f>E33+E29</f>
        <v>0</v>
      </c>
      <c r="F37" s="379">
        <f>F33+F29</f>
        <v>0</v>
      </c>
      <c r="G37" s="379">
        <f>G33+G29</f>
        <v>0</v>
      </c>
      <c r="H37" s="379">
        <f>H33+H29</f>
        <v>0</v>
      </c>
    </row>
    <row r="38" spans="2:8" ht="10.5" x14ac:dyDescent="0.25">
      <c r="B38" s="386"/>
      <c r="C38" s="951"/>
      <c r="D38" s="951"/>
      <c r="E38" s="951"/>
      <c r="F38" s="951"/>
      <c r="G38" s="951"/>
      <c r="H38" s="951"/>
    </row>
    <row r="39" spans="2:8" ht="10.5" x14ac:dyDescent="0.25">
      <c r="B39" s="386"/>
      <c r="C39" s="954" t="s">
        <v>357</v>
      </c>
      <c r="D39" s="954"/>
      <c r="E39" s="954"/>
      <c r="F39" s="954"/>
      <c r="G39" s="954"/>
      <c r="H39" s="954"/>
    </row>
    <row r="40" spans="2:8" x14ac:dyDescent="0.2">
      <c r="B40" s="386"/>
      <c r="C40" s="955" t="s">
        <v>358</v>
      </c>
      <c r="D40" s="956"/>
      <c r="E40" s="377">
        <f>SUM(E41:E43)</f>
        <v>0</v>
      </c>
      <c r="F40" s="377">
        <f>SUM(F41:F43)</f>
        <v>0</v>
      </c>
      <c r="G40" s="377">
        <f>SUM(G41:G43)</f>
        <v>0</v>
      </c>
      <c r="H40" s="377">
        <f>SUM(H41:H43)</f>
        <v>0</v>
      </c>
    </row>
    <row r="41" spans="2:8" x14ac:dyDescent="0.2">
      <c r="B41" s="386"/>
      <c r="C41" s="388" t="s">
        <v>703</v>
      </c>
      <c r="D41" s="408"/>
      <c r="E41" s="377">
        <v>0</v>
      </c>
      <c r="F41" s="377">
        <v>0</v>
      </c>
      <c r="G41" s="377">
        <v>0</v>
      </c>
      <c r="H41" s="377">
        <v>0</v>
      </c>
    </row>
    <row r="42" spans="2:8" x14ac:dyDescent="0.2">
      <c r="B42" s="386"/>
      <c r="C42" s="388" t="s">
        <v>704</v>
      </c>
      <c r="D42" s="408"/>
      <c r="E42" s="377">
        <v>0</v>
      </c>
      <c r="F42" s="377">
        <v>0</v>
      </c>
      <c r="G42" s="377">
        <v>0</v>
      </c>
      <c r="H42" s="377">
        <v>0</v>
      </c>
    </row>
    <row r="43" spans="2:8" x14ac:dyDescent="0.2">
      <c r="B43" s="386"/>
      <c r="C43" s="388" t="s">
        <v>705</v>
      </c>
      <c r="D43" s="408"/>
      <c r="E43" s="377">
        <v>0</v>
      </c>
      <c r="F43" s="377">
        <v>0</v>
      </c>
      <c r="G43" s="377">
        <v>0</v>
      </c>
      <c r="H43" s="377">
        <v>0</v>
      </c>
    </row>
    <row r="44" spans="2:8" x14ac:dyDescent="0.2">
      <c r="B44" s="386"/>
      <c r="C44" s="955" t="s">
        <v>359</v>
      </c>
      <c r="D44" s="956"/>
      <c r="E44" s="377">
        <f>SUM(E45:E47)</f>
        <v>0</v>
      </c>
      <c r="F44" s="377">
        <f>SUM(F45:F47)</f>
        <v>0</v>
      </c>
      <c r="G44" s="377">
        <f>SUM(G45:G47)</f>
        <v>0</v>
      </c>
      <c r="H44" s="377">
        <f>SUM(H45:H47)</f>
        <v>0</v>
      </c>
    </row>
    <row r="45" spans="2:8" x14ac:dyDescent="0.2">
      <c r="B45" s="386"/>
      <c r="C45" s="388" t="s">
        <v>703</v>
      </c>
      <c r="D45" s="408"/>
      <c r="E45" s="377">
        <v>0</v>
      </c>
      <c r="F45" s="377">
        <v>0</v>
      </c>
      <c r="G45" s="377">
        <v>0</v>
      </c>
      <c r="H45" s="377">
        <v>0</v>
      </c>
    </row>
    <row r="46" spans="2:8" x14ac:dyDescent="0.2">
      <c r="B46" s="386"/>
      <c r="C46" s="388" t="s">
        <v>704</v>
      </c>
      <c r="D46" s="408"/>
      <c r="E46" s="377">
        <v>0</v>
      </c>
      <c r="F46" s="377">
        <v>0</v>
      </c>
      <c r="G46" s="377">
        <v>0</v>
      </c>
      <c r="H46" s="377">
        <v>0</v>
      </c>
    </row>
    <row r="47" spans="2:8" x14ac:dyDescent="0.2">
      <c r="B47" s="386"/>
      <c r="C47" s="388" t="s">
        <v>705</v>
      </c>
      <c r="D47" s="408"/>
      <c r="E47" s="377">
        <v>0</v>
      </c>
      <c r="F47" s="377">
        <v>0</v>
      </c>
      <c r="G47" s="377">
        <v>0</v>
      </c>
      <c r="H47" s="377">
        <v>0</v>
      </c>
    </row>
    <row r="48" spans="2:8" ht="10.5" x14ac:dyDescent="0.25">
      <c r="B48" s="386"/>
      <c r="C48" s="954" t="s">
        <v>360</v>
      </c>
      <c r="D48" s="956"/>
      <c r="E48" s="379">
        <f>E44+E40</f>
        <v>0</v>
      </c>
      <c r="F48" s="379">
        <f>F44+F40</f>
        <v>0</v>
      </c>
      <c r="G48" s="379">
        <f>G44+G40</f>
        <v>0</v>
      </c>
      <c r="H48" s="379">
        <f>H44+H40</f>
        <v>0</v>
      </c>
    </row>
    <row r="49" spans="2:8" ht="10.5" x14ac:dyDescent="0.25">
      <c r="B49" s="386"/>
      <c r="C49" s="951"/>
      <c r="D49" s="951"/>
      <c r="E49" s="951"/>
      <c r="F49" s="951"/>
      <c r="G49" s="951"/>
      <c r="H49" s="951"/>
    </row>
    <row r="50" spans="2:8" ht="10.5" x14ac:dyDescent="0.25">
      <c r="B50" s="386"/>
      <c r="C50" s="954" t="s">
        <v>357</v>
      </c>
      <c r="D50" s="954"/>
      <c r="E50" s="954"/>
      <c r="F50" s="954"/>
      <c r="G50" s="954"/>
      <c r="H50" s="954"/>
    </row>
    <row r="51" spans="2:8" x14ac:dyDescent="0.2">
      <c r="B51" s="386"/>
      <c r="C51" s="955" t="s">
        <v>358</v>
      </c>
      <c r="D51" s="956"/>
      <c r="E51" s="377">
        <f>SUM(E52:E54)</f>
        <v>0</v>
      </c>
      <c r="F51" s="377">
        <f>SUM(F52:F54)</f>
        <v>0</v>
      </c>
      <c r="G51" s="377">
        <f>SUM(G52:G54)</f>
        <v>0</v>
      </c>
      <c r="H51" s="377">
        <f>SUM(H52:H54)</f>
        <v>0</v>
      </c>
    </row>
    <row r="52" spans="2:8" x14ac:dyDescent="0.2">
      <c r="B52" s="386"/>
      <c r="C52" s="388" t="s">
        <v>703</v>
      </c>
      <c r="D52" s="408"/>
      <c r="E52" s="377">
        <v>0</v>
      </c>
      <c r="F52" s="377">
        <v>0</v>
      </c>
      <c r="G52" s="377">
        <v>0</v>
      </c>
      <c r="H52" s="377">
        <v>0</v>
      </c>
    </row>
    <row r="53" spans="2:8" x14ac:dyDescent="0.2">
      <c r="B53" s="386"/>
      <c r="C53" s="388" t="s">
        <v>704</v>
      </c>
      <c r="D53" s="408"/>
      <c r="E53" s="377">
        <v>0</v>
      </c>
      <c r="F53" s="377">
        <v>0</v>
      </c>
      <c r="G53" s="377">
        <v>0</v>
      </c>
      <c r="H53" s="377">
        <v>0</v>
      </c>
    </row>
    <row r="54" spans="2:8" x14ac:dyDescent="0.2">
      <c r="B54" s="386"/>
      <c r="C54" s="388" t="s">
        <v>705</v>
      </c>
      <c r="D54" s="408"/>
      <c r="E54" s="377">
        <v>0</v>
      </c>
      <c r="F54" s="377">
        <v>0</v>
      </c>
      <c r="G54" s="377">
        <v>0</v>
      </c>
      <c r="H54" s="377">
        <v>0</v>
      </c>
    </row>
    <row r="55" spans="2:8" x14ac:dyDescent="0.2">
      <c r="B55" s="386"/>
      <c r="C55" s="955" t="s">
        <v>359</v>
      </c>
      <c r="D55" s="956"/>
      <c r="E55" s="377">
        <f>SUM(E56:E58)</f>
        <v>0</v>
      </c>
      <c r="F55" s="377">
        <f>SUM(F56:F58)</f>
        <v>0</v>
      </c>
      <c r="G55" s="377">
        <f>SUM(G56:G58)</f>
        <v>0</v>
      </c>
      <c r="H55" s="377">
        <f>SUM(H56:H58)</f>
        <v>0</v>
      </c>
    </row>
    <row r="56" spans="2:8" x14ac:dyDescent="0.2">
      <c r="B56" s="386"/>
      <c r="C56" s="388" t="s">
        <v>703</v>
      </c>
      <c r="D56" s="408"/>
      <c r="E56" s="377">
        <v>0</v>
      </c>
      <c r="F56" s="377">
        <v>0</v>
      </c>
      <c r="G56" s="377">
        <v>0</v>
      </c>
      <c r="H56" s="377">
        <v>0</v>
      </c>
    </row>
    <row r="57" spans="2:8" x14ac:dyDescent="0.2">
      <c r="B57" s="386"/>
      <c r="C57" s="388" t="s">
        <v>704</v>
      </c>
      <c r="D57" s="408"/>
      <c r="E57" s="377">
        <v>0</v>
      </c>
      <c r="F57" s="377">
        <v>0</v>
      </c>
      <c r="G57" s="377">
        <v>0</v>
      </c>
      <c r="H57" s="377">
        <v>0</v>
      </c>
    </row>
    <row r="58" spans="2:8" x14ac:dyDescent="0.2">
      <c r="B58" s="386"/>
      <c r="C58" s="388" t="s">
        <v>705</v>
      </c>
      <c r="D58" s="408"/>
      <c r="E58" s="377">
        <v>0</v>
      </c>
      <c r="F58" s="377">
        <v>0</v>
      </c>
      <c r="G58" s="377">
        <v>0</v>
      </c>
      <c r="H58" s="377">
        <v>0</v>
      </c>
    </row>
    <row r="59" spans="2:8" ht="10.5" x14ac:dyDescent="0.25">
      <c r="B59" s="386"/>
      <c r="C59" s="954" t="s">
        <v>360</v>
      </c>
      <c r="D59" s="956"/>
      <c r="E59" s="379">
        <f>E55+E51</f>
        <v>0</v>
      </c>
      <c r="F59" s="379">
        <f>F55+F51</f>
        <v>0</v>
      </c>
      <c r="G59" s="379">
        <f>G55+G51</f>
        <v>0</v>
      </c>
      <c r="H59" s="379">
        <f>H55+H51</f>
        <v>0</v>
      </c>
    </row>
    <row r="60" spans="2:8" ht="10.5" x14ac:dyDescent="0.25">
      <c r="B60" s="386"/>
      <c r="C60" s="407" t="s">
        <v>361</v>
      </c>
      <c r="D60" s="408"/>
      <c r="E60" s="377">
        <v>0</v>
      </c>
      <c r="F60" s="377">
        <v>0</v>
      </c>
      <c r="G60" s="377">
        <v>0</v>
      </c>
      <c r="H60" s="377">
        <v>0</v>
      </c>
    </row>
    <row r="61" spans="2:8" ht="10.5" x14ac:dyDescent="0.25">
      <c r="B61" s="386"/>
      <c r="C61" s="407" t="s">
        <v>352</v>
      </c>
      <c r="D61" s="408"/>
      <c r="E61" s="389">
        <v>0</v>
      </c>
      <c r="F61" s="389">
        <v>0</v>
      </c>
      <c r="G61" s="389">
        <v>0</v>
      </c>
      <c r="H61" s="389">
        <v>0</v>
      </c>
    </row>
    <row r="62" spans="2:8" ht="10.5" x14ac:dyDescent="0.25">
      <c r="B62" s="386"/>
      <c r="C62" s="954" t="s">
        <v>362</v>
      </c>
      <c r="D62" s="956"/>
      <c r="E62" s="381">
        <f>E59+E48+E37+E26+E15+E60</f>
        <v>0</v>
      </c>
      <c r="F62" s="381">
        <f>F59+F48+F37+F26+F15+F60</f>
        <v>0</v>
      </c>
      <c r="G62" s="381">
        <f>G59+G48+G37+G26+G15+G60</f>
        <v>0</v>
      </c>
      <c r="H62" s="381">
        <f>H59+H48+H37+H26+H15+H60</f>
        <v>0</v>
      </c>
    </row>
    <row r="63" spans="2:8" ht="10.5" x14ac:dyDescent="0.25">
      <c r="B63" s="386"/>
      <c r="C63" s="951"/>
      <c r="D63" s="951"/>
      <c r="E63" s="951"/>
      <c r="F63" s="951"/>
      <c r="G63" s="951"/>
      <c r="H63" s="951"/>
    </row>
    <row r="64" spans="2:8" ht="10.5" x14ac:dyDescent="0.2">
      <c r="B64" s="386"/>
      <c r="C64" s="953"/>
      <c r="D64" s="953"/>
      <c r="E64" s="718" t="str">
        <f>E4</f>
        <v>2023/24</v>
      </c>
      <c r="F64" s="718" t="str">
        <f t="shared" ref="F64:H64" si="0">F4</f>
        <v>2024/25</v>
      </c>
      <c r="G64" s="718" t="str">
        <f t="shared" si="0"/>
        <v>2025/26</v>
      </c>
      <c r="H64" s="718" t="str">
        <f t="shared" si="0"/>
        <v>2026/27</v>
      </c>
    </row>
    <row r="65" spans="2:8" ht="10.5" x14ac:dyDescent="0.25">
      <c r="B65" s="386"/>
      <c r="C65" s="957"/>
      <c r="D65" s="953"/>
      <c r="E65" s="719" t="s">
        <v>331</v>
      </c>
      <c r="F65" s="719" t="s">
        <v>331</v>
      </c>
      <c r="G65" s="719" t="s">
        <v>331</v>
      </c>
      <c r="H65" s="719" t="s">
        <v>331</v>
      </c>
    </row>
    <row r="66" spans="2:8" ht="10.5" x14ac:dyDescent="0.25">
      <c r="B66" s="386"/>
      <c r="C66" s="954" t="s">
        <v>357</v>
      </c>
      <c r="D66" s="954"/>
      <c r="E66" s="954"/>
      <c r="F66" s="954"/>
      <c r="G66" s="954"/>
      <c r="H66" s="954"/>
    </row>
    <row r="67" spans="2:8" x14ac:dyDescent="0.2">
      <c r="B67" s="386"/>
      <c r="C67" s="955" t="s">
        <v>358</v>
      </c>
      <c r="D67" s="956"/>
      <c r="E67" s="390">
        <f>SUM(E68:E70)</f>
        <v>0</v>
      </c>
      <c r="F67" s="390">
        <f>SUM(F68:F70)</f>
        <v>0</v>
      </c>
      <c r="G67" s="390">
        <f>SUM(G68:G70)</f>
        <v>0</v>
      </c>
      <c r="H67" s="390">
        <f>SUM(H68:H70)</f>
        <v>0</v>
      </c>
    </row>
    <row r="68" spans="2:8" x14ac:dyDescent="0.2">
      <c r="B68" s="386"/>
      <c r="C68" s="388" t="s">
        <v>703</v>
      </c>
      <c r="D68" s="408"/>
      <c r="E68" s="390">
        <v>0</v>
      </c>
      <c r="F68" s="390">
        <v>0</v>
      </c>
      <c r="G68" s="390">
        <v>0</v>
      </c>
      <c r="H68" s="390">
        <v>0</v>
      </c>
    </row>
    <row r="69" spans="2:8" x14ac:dyDescent="0.2">
      <c r="B69" s="386"/>
      <c r="C69" s="388" t="s">
        <v>704</v>
      </c>
      <c r="D69" s="408"/>
      <c r="E69" s="390">
        <v>0</v>
      </c>
      <c r="F69" s="390">
        <v>0</v>
      </c>
      <c r="G69" s="390">
        <v>0</v>
      </c>
      <c r="H69" s="390">
        <v>0</v>
      </c>
    </row>
    <row r="70" spans="2:8" x14ac:dyDescent="0.2">
      <c r="B70" s="386"/>
      <c r="C70" s="388" t="s">
        <v>705</v>
      </c>
      <c r="D70" s="437"/>
      <c r="E70" s="390">
        <v>0</v>
      </c>
      <c r="F70" s="390">
        <v>0</v>
      </c>
      <c r="G70" s="390">
        <v>0</v>
      </c>
      <c r="H70" s="390">
        <v>0</v>
      </c>
    </row>
    <row r="71" spans="2:8" x14ac:dyDescent="0.2">
      <c r="B71" s="386"/>
      <c r="C71" s="955" t="s">
        <v>359</v>
      </c>
      <c r="D71" s="955"/>
      <c r="E71" s="390">
        <f>SUM(E72:E74)</f>
        <v>0</v>
      </c>
      <c r="F71" s="390">
        <f>SUM(F72:F74)</f>
        <v>0</v>
      </c>
      <c r="G71" s="390">
        <f>SUM(G72:G74)</f>
        <v>0</v>
      </c>
      <c r="H71" s="390">
        <f>SUM(H72:H74)</f>
        <v>0</v>
      </c>
    </row>
    <row r="72" spans="2:8" x14ac:dyDescent="0.2">
      <c r="B72" s="386"/>
      <c r="C72" s="388" t="s">
        <v>703</v>
      </c>
      <c r="D72" s="408"/>
      <c r="E72" s="390">
        <v>0</v>
      </c>
      <c r="F72" s="390">
        <v>0</v>
      </c>
      <c r="G72" s="390">
        <v>0</v>
      </c>
      <c r="H72" s="390">
        <v>0</v>
      </c>
    </row>
    <row r="73" spans="2:8" x14ac:dyDescent="0.2">
      <c r="B73" s="386"/>
      <c r="C73" s="388" t="s">
        <v>704</v>
      </c>
      <c r="D73" s="408"/>
      <c r="E73" s="390">
        <v>0</v>
      </c>
      <c r="F73" s="390">
        <v>0</v>
      </c>
      <c r="G73" s="390">
        <v>0</v>
      </c>
      <c r="H73" s="390">
        <v>0</v>
      </c>
    </row>
    <row r="74" spans="2:8" x14ac:dyDescent="0.2">
      <c r="B74" s="386"/>
      <c r="C74" s="388" t="s">
        <v>705</v>
      </c>
      <c r="D74" s="408"/>
      <c r="E74" s="390">
        <v>0</v>
      </c>
      <c r="F74" s="390">
        <v>0</v>
      </c>
      <c r="G74" s="390">
        <v>0</v>
      </c>
      <c r="H74" s="390">
        <v>0</v>
      </c>
    </row>
    <row r="75" spans="2:8" ht="10.5" x14ac:dyDescent="0.25">
      <c r="B75" s="386"/>
      <c r="C75" s="954" t="s">
        <v>360</v>
      </c>
      <c r="D75" s="956"/>
      <c r="E75" s="389">
        <f>E71+E67</f>
        <v>0</v>
      </c>
      <c r="F75" s="389">
        <f>F71+F67</f>
        <v>0</v>
      </c>
      <c r="G75" s="389">
        <f>G71+G67</f>
        <v>0</v>
      </c>
      <c r="H75" s="389">
        <f>H71+H67</f>
        <v>0</v>
      </c>
    </row>
    <row r="76" spans="2:8" ht="10.5" x14ac:dyDescent="0.25">
      <c r="B76" s="386"/>
      <c r="C76" s="951"/>
      <c r="D76" s="951"/>
      <c r="E76" s="951"/>
      <c r="F76" s="951"/>
      <c r="G76" s="951"/>
      <c r="H76" s="951"/>
    </row>
    <row r="77" spans="2:8" ht="10.5" x14ac:dyDescent="0.25">
      <c r="B77" s="386"/>
      <c r="C77" s="954" t="s">
        <v>357</v>
      </c>
      <c r="D77" s="954"/>
      <c r="E77" s="954"/>
      <c r="F77" s="954"/>
      <c r="G77" s="954"/>
      <c r="H77" s="954"/>
    </row>
    <row r="78" spans="2:8" x14ac:dyDescent="0.2">
      <c r="B78" s="386"/>
      <c r="C78" s="955" t="s">
        <v>358</v>
      </c>
      <c r="D78" s="956"/>
      <c r="E78" s="390">
        <f>SUM(E79:E81)</f>
        <v>0</v>
      </c>
      <c r="F78" s="390">
        <f>SUM(F79:F81)</f>
        <v>0</v>
      </c>
      <c r="G78" s="390">
        <f>SUM(G79:G81)</f>
        <v>0</v>
      </c>
      <c r="H78" s="390">
        <f>SUM(H79:H81)</f>
        <v>0</v>
      </c>
    </row>
    <row r="79" spans="2:8" x14ac:dyDescent="0.2">
      <c r="B79" s="386"/>
      <c r="C79" s="388" t="s">
        <v>703</v>
      </c>
      <c r="D79" s="408"/>
      <c r="E79" s="390">
        <v>0</v>
      </c>
      <c r="F79" s="390">
        <v>0</v>
      </c>
      <c r="G79" s="390">
        <v>0</v>
      </c>
      <c r="H79" s="390">
        <v>0</v>
      </c>
    </row>
    <row r="80" spans="2:8" x14ac:dyDescent="0.2">
      <c r="B80" s="386"/>
      <c r="C80" s="388" t="s">
        <v>704</v>
      </c>
      <c r="D80" s="408"/>
      <c r="E80" s="390">
        <v>0</v>
      </c>
      <c r="F80" s="390">
        <v>0</v>
      </c>
      <c r="G80" s="390">
        <v>0</v>
      </c>
      <c r="H80" s="390">
        <v>0</v>
      </c>
    </row>
    <row r="81" spans="2:8" x14ac:dyDescent="0.2">
      <c r="B81" s="386"/>
      <c r="C81" s="388" t="s">
        <v>705</v>
      </c>
      <c r="D81" s="408"/>
      <c r="E81" s="390">
        <v>0</v>
      </c>
      <c r="F81" s="390">
        <v>0</v>
      </c>
      <c r="G81" s="390">
        <v>0</v>
      </c>
      <c r="H81" s="390">
        <v>0</v>
      </c>
    </row>
    <row r="82" spans="2:8" x14ac:dyDescent="0.2">
      <c r="B82" s="386"/>
      <c r="C82" s="955" t="s">
        <v>359</v>
      </c>
      <c r="D82" s="956"/>
      <c r="E82" s="390">
        <f>SUM(E83:E85)</f>
        <v>0</v>
      </c>
      <c r="F82" s="390">
        <f>SUM(F83:F85)</f>
        <v>0</v>
      </c>
      <c r="G82" s="390">
        <f>SUM(G83:G85)</f>
        <v>0</v>
      </c>
      <c r="H82" s="390">
        <f>SUM(H83:H85)</f>
        <v>0</v>
      </c>
    </row>
    <row r="83" spans="2:8" x14ac:dyDescent="0.2">
      <c r="B83" s="386"/>
      <c r="C83" s="388" t="s">
        <v>703</v>
      </c>
      <c r="D83" s="408"/>
      <c r="E83" s="390">
        <v>0</v>
      </c>
      <c r="F83" s="390">
        <v>0</v>
      </c>
      <c r="G83" s="390">
        <v>0</v>
      </c>
      <c r="H83" s="390">
        <v>0</v>
      </c>
    </row>
    <row r="84" spans="2:8" x14ac:dyDescent="0.2">
      <c r="B84" s="386"/>
      <c r="C84" s="388" t="s">
        <v>704</v>
      </c>
      <c r="D84" s="408"/>
      <c r="E84" s="390">
        <v>0</v>
      </c>
      <c r="F84" s="390">
        <v>0</v>
      </c>
      <c r="G84" s="390">
        <v>0</v>
      </c>
      <c r="H84" s="390">
        <v>0</v>
      </c>
    </row>
    <row r="85" spans="2:8" x14ac:dyDescent="0.2">
      <c r="B85" s="386"/>
      <c r="C85" s="388" t="s">
        <v>705</v>
      </c>
      <c r="D85" s="408"/>
      <c r="E85" s="390">
        <v>0</v>
      </c>
      <c r="F85" s="390">
        <v>0</v>
      </c>
      <c r="G85" s="390">
        <v>0</v>
      </c>
      <c r="H85" s="390">
        <v>0</v>
      </c>
    </row>
    <row r="86" spans="2:8" ht="10.5" x14ac:dyDescent="0.25">
      <c r="B86" s="386"/>
      <c r="C86" s="954" t="s">
        <v>360</v>
      </c>
      <c r="D86" s="956"/>
      <c r="E86" s="389">
        <f>E82+E78</f>
        <v>0</v>
      </c>
      <c r="F86" s="389">
        <f>F82+F78</f>
        <v>0</v>
      </c>
      <c r="G86" s="389">
        <f>G82+G78</f>
        <v>0</v>
      </c>
      <c r="H86" s="389">
        <f>H82+H78</f>
        <v>0</v>
      </c>
    </row>
    <row r="87" spans="2:8" ht="10.5" x14ac:dyDescent="0.25">
      <c r="B87" s="386"/>
      <c r="C87" s="954"/>
      <c r="D87" s="954"/>
      <c r="E87" s="954"/>
      <c r="F87" s="954"/>
      <c r="G87" s="954"/>
      <c r="H87" s="954"/>
    </row>
    <row r="88" spans="2:8" ht="10.5" x14ac:dyDescent="0.25">
      <c r="B88" s="386"/>
      <c r="C88" s="954" t="s">
        <v>357</v>
      </c>
      <c r="D88" s="954"/>
      <c r="E88" s="954"/>
      <c r="F88" s="954"/>
      <c r="G88" s="954"/>
      <c r="H88" s="954"/>
    </row>
    <row r="89" spans="2:8" x14ac:dyDescent="0.2">
      <c r="B89" s="386"/>
      <c r="C89" s="955" t="s">
        <v>358</v>
      </c>
      <c r="D89" s="956"/>
      <c r="E89" s="390">
        <f>SUM(E90:E92)</f>
        <v>0</v>
      </c>
      <c r="F89" s="390">
        <f>SUM(F90:F92)</f>
        <v>0</v>
      </c>
      <c r="G89" s="390">
        <f>SUM(G90:G92)</f>
        <v>0</v>
      </c>
      <c r="H89" s="390">
        <f>SUM(H90:H92)</f>
        <v>0</v>
      </c>
    </row>
    <row r="90" spans="2:8" x14ac:dyDescent="0.2">
      <c r="B90" s="386"/>
      <c r="C90" s="388" t="s">
        <v>703</v>
      </c>
      <c r="D90" s="408"/>
      <c r="E90" s="390">
        <v>0</v>
      </c>
      <c r="F90" s="390">
        <v>0</v>
      </c>
      <c r="G90" s="390">
        <v>0</v>
      </c>
      <c r="H90" s="390">
        <v>0</v>
      </c>
    </row>
    <row r="91" spans="2:8" x14ac:dyDescent="0.2">
      <c r="B91" s="386"/>
      <c r="C91" s="388" t="s">
        <v>704</v>
      </c>
      <c r="D91" s="408"/>
      <c r="E91" s="390">
        <v>0</v>
      </c>
      <c r="F91" s="390">
        <v>0</v>
      </c>
      <c r="G91" s="390">
        <v>0</v>
      </c>
      <c r="H91" s="390">
        <v>0</v>
      </c>
    </row>
    <row r="92" spans="2:8" x14ac:dyDescent="0.2">
      <c r="B92" s="386"/>
      <c r="C92" s="388" t="s">
        <v>705</v>
      </c>
      <c r="D92" s="408"/>
      <c r="E92" s="390">
        <v>0</v>
      </c>
      <c r="F92" s="390">
        <v>0</v>
      </c>
      <c r="G92" s="390">
        <v>0</v>
      </c>
      <c r="H92" s="390">
        <v>0</v>
      </c>
    </row>
    <row r="93" spans="2:8" x14ac:dyDescent="0.2">
      <c r="B93" s="386"/>
      <c r="C93" s="955" t="s">
        <v>359</v>
      </c>
      <c r="D93" s="956"/>
      <c r="E93" s="390">
        <f>SUM(E94:E96)</f>
        <v>0</v>
      </c>
      <c r="F93" s="390">
        <f>SUM(F94:F96)</f>
        <v>0</v>
      </c>
      <c r="G93" s="390">
        <f>SUM(G94:G96)</f>
        <v>0</v>
      </c>
      <c r="H93" s="390">
        <f>SUM(H94:H96)</f>
        <v>0</v>
      </c>
    </row>
    <row r="94" spans="2:8" x14ac:dyDescent="0.2">
      <c r="B94" s="386"/>
      <c r="C94" s="388" t="s">
        <v>703</v>
      </c>
      <c r="D94" s="408"/>
      <c r="E94" s="390">
        <v>0</v>
      </c>
      <c r="F94" s="390">
        <v>0</v>
      </c>
      <c r="G94" s="390">
        <v>0</v>
      </c>
      <c r="H94" s="390">
        <v>0</v>
      </c>
    </row>
    <row r="95" spans="2:8" x14ac:dyDescent="0.2">
      <c r="B95" s="386"/>
      <c r="C95" s="388" t="s">
        <v>704</v>
      </c>
      <c r="D95" s="408"/>
      <c r="E95" s="390">
        <v>0</v>
      </c>
      <c r="F95" s="390">
        <v>0</v>
      </c>
      <c r="G95" s="390">
        <v>0</v>
      </c>
      <c r="H95" s="390">
        <v>0</v>
      </c>
    </row>
    <row r="96" spans="2:8" x14ac:dyDescent="0.2">
      <c r="B96" s="386"/>
      <c r="C96" s="388" t="s">
        <v>705</v>
      </c>
      <c r="D96" s="408"/>
      <c r="E96" s="390">
        <v>0</v>
      </c>
      <c r="F96" s="390">
        <v>0</v>
      </c>
      <c r="G96" s="390">
        <v>0</v>
      </c>
      <c r="H96" s="390">
        <v>0</v>
      </c>
    </row>
    <row r="97" spans="2:8" ht="10.5" x14ac:dyDescent="0.25">
      <c r="B97" s="386"/>
      <c r="C97" s="954" t="s">
        <v>360</v>
      </c>
      <c r="D97" s="956"/>
      <c r="E97" s="389">
        <f>E93+E89</f>
        <v>0</v>
      </c>
      <c r="F97" s="389">
        <f>F93+F89</f>
        <v>0</v>
      </c>
      <c r="G97" s="389">
        <f>G93+G89</f>
        <v>0</v>
      </c>
      <c r="H97" s="389">
        <f>H93+H89</f>
        <v>0</v>
      </c>
    </row>
    <row r="98" spans="2:8" ht="10.5" x14ac:dyDescent="0.25">
      <c r="B98" s="386"/>
      <c r="C98" s="954"/>
      <c r="D98" s="954"/>
      <c r="E98" s="954"/>
      <c r="F98" s="954"/>
      <c r="G98" s="954"/>
      <c r="H98" s="954"/>
    </row>
    <row r="99" spans="2:8" ht="10.5" x14ac:dyDescent="0.25">
      <c r="B99" s="386"/>
      <c r="C99" s="954" t="s">
        <v>357</v>
      </c>
      <c r="D99" s="954"/>
      <c r="E99" s="954"/>
      <c r="F99" s="954"/>
      <c r="G99" s="954"/>
      <c r="H99" s="954"/>
    </row>
    <row r="100" spans="2:8" x14ac:dyDescent="0.2">
      <c r="B100" s="386"/>
      <c r="C100" s="955" t="s">
        <v>358</v>
      </c>
      <c r="D100" s="956"/>
      <c r="E100" s="390">
        <f>SUM(E101:E103)</f>
        <v>0</v>
      </c>
      <c r="F100" s="390">
        <f>SUM(F101:F103)</f>
        <v>0</v>
      </c>
      <c r="G100" s="390">
        <f>SUM(G101:G103)</f>
        <v>0</v>
      </c>
      <c r="H100" s="390">
        <f>SUM(H101:H103)</f>
        <v>0</v>
      </c>
    </row>
    <row r="101" spans="2:8" x14ac:dyDescent="0.2">
      <c r="B101" s="386"/>
      <c r="C101" s="388" t="s">
        <v>703</v>
      </c>
      <c r="D101" s="408"/>
      <c r="E101" s="390">
        <v>0</v>
      </c>
      <c r="F101" s="390">
        <v>0</v>
      </c>
      <c r="G101" s="390">
        <v>0</v>
      </c>
      <c r="H101" s="390">
        <v>0</v>
      </c>
    </row>
    <row r="102" spans="2:8" x14ac:dyDescent="0.2">
      <c r="B102" s="386"/>
      <c r="C102" s="388" t="s">
        <v>704</v>
      </c>
      <c r="D102" s="408"/>
      <c r="E102" s="390">
        <v>0</v>
      </c>
      <c r="F102" s="390">
        <v>0</v>
      </c>
      <c r="G102" s="390">
        <v>0</v>
      </c>
      <c r="H102" s="390">
        <v>0</v>
      </c>
    </row>
    <row r="103" spans="2:8" x14ac:dyDescent="0.2">
      <c r="B103" s="386"/>
      <c r="C103" s="388" t="s">
        <v>705</v>
      </c>
      <c r="D103" s="408"/>
      <c r="E103" s="390">
        <v>0</v>
      </c>
      <c r="F103" s="390">
        <v>0</v>
      </c>
      <c r="G103" s="390">
        <v>0</v>
      </c>
      <c r="H103" s="390">
        <v>0</v>
      </c>
    </row>
    <row r="104" spans="2:8" x14ac:dyDescent="0.2">
      <c r="B104" s="386"/>
      <c r="C104" s="955" t="s">
        <v>359</v>
      </c>
      <c r="D104" s="956"/>
      <c r="E104" s="390">
        <f>SUM(E105:E107)</f>
        <v>0</v>
      </c>
      <c r="F104" s="390">
        <f>SUM(F105:F107)</f>
        <v>0</v>
      </c>
      <c r="G104" s="390">
        <f>SUM(G105:G107)</f>
        <v>0</v>
      </c>
      <c r="H104" s="390">
        <f>SUM(H105:H107)</f>
        <v>0</v>
      </c>
    </row>
    <row r="105" spans="2:8" x14ac:dyDescent="0.2">
      <c r="B105" s="386"/>
      <c r="C105" s="388" t="s">
        <v>703</v>
      </c>
      <c r="D105" s="408"/>
      <c r="E105" s="390">
        <v>0</v>
      </c>
      <c r="F105" s="390">
        <v>0</v>
      </c>
      <c r="G105" s="390">
        <v>0</v>
      </c>
      <c r="H105" s="390">
        <v>0</v>
      </c>
    </row>
    <row r="106" spans="2:8" x14ac:dyDescent="0.2">
      <c r="B106" s="386"/>
      <c r="C106" s="388" t="s">
        <v>704</v>
      </c>
      <c r="D106" s="408"/>
      <c r="E106" s="390">
        <v>0</v>
      </c>
      <c r="F106" s="390">
        <v>0</v>
      </c>
      <c r="G106" s="390">
        <v>0</v>
      </c>
      <c r="H106" s="390">
        <v>0</v>
      </c>
    </row>
    <row r="107" spans="2:8" x14ac:dyDescent="0.2">
      <c r="B107" s="386"/>
      <c r="C107" s="388" t="s">
        <v>705</v>
      </c>
      <c r="D107" s="408"/>
      <c r="E107" s="390">
        <v>0</v>
      </c>
      <c r="F107" s="390">
        <v>0</v>
      </c>
      <c r="G107" s="390">
        <v>0</v>
      </c>
      <c r="H107" s="390">
        <v>0</v>
      </c>
    </row>
    <row r="108" spans="2:8" ht="10.5" x14ac:dyDescent="0.25">
      <c r="B108" s="386"/>
      <c r="C108" s="954" t="s">
        <v>360</v>
      </c>
      <c r="D108" s="956"/>
      <c r="E108" s="389">
        <f>E104+E100</f>
        <v>0</v>
      </c>
      <c r="F108" s="389">
        <f>F104+F100</f>
        <v>0</v>
      </c>
      <c r="G108" s="389">
        <f>G104+G100</f>
        <v>0</v>
      </c>
      <c r="H108" s="389">
        <f>H104+H100</f>
        <v>0</v>
      </c>
    </row>
    <row r="109" spans="2:8" ht="10.5" x14ac:dyDescent="0.25">
      <c r="B109" s="386"/>
      <c r="C109" s="951"/>
      <c r="D109" s="951"/>
      <c r="E109" s="951"/>
      <c r="F109" s="951"/>
      <c r="G109" s="951"/>
      <c r="H109" s="951"/>
    </row>
    <row r="110" spans="2:8" ht="10.5" x14ac:dyDescent="0.25">
      <c r="B110" s="386"/>
      <c r="C110" s="954" t="s">
        <v>357</v>
      </c>
      <c r="D110" s="954"/>
      <c r="E110" s="954"/>
      <c r="F110" s="954"/>
      <c r="G110" s="954"/>
      <c r="H110" s="954"/>
    </row>
    <row r="111" spans="2:8" x14ac:dyDescent="0.2">
      <c r="B111" s="386"/>
      <c r="C111" s="955" t="s">
        <v>358</v>
      </c>
      <c r="D111" s="956"/>
      <c r="E111" s="390">
        <f>SUM(E112:E114)</f>
        <v>0</v>
      </c>
      <c r="F111" s="390">
        <f>SUM(F112:F114)</f>
        <v>0</v>
      </c>
      <c r="G111" s="390">
        <f>SUM(G112:G114)</f>
        <v>0</v>
      </c>
      <c r="H111" s="390">
        <f>SUM(H112:H114)</f>
        <v>0</v>
      </c>
    </row>
    <row r="112" spans="2:8" x14ac:dyDescent="0.2">
      <c r="B112" s="386"/>
      <c r="C112" s="388" t="s">
        <v>703</v>
      </c>
      <c r="D112" s="408"/>
      <c r="E112" s="390">
        <v>0</v>
      </c>
      <c r="F112" s="390">
        <v>0</v>
      </c>
      <c r="G112" s="390">
        <v>0</v>
      </c>
      <c r="H112" s="390">
        <v>0</v>
      </c>
    </row>
    <row r="113" spans="2:8" x14ac:dyDescent="0.2">
      <c r="B113" s="386"/>
      <c r="C113" s="388" t="s">
        <v>704</v>
      </c>
      <c r="D113" s="408"/>
      <c r="E113" s="390">
        <v>0</v>
      </c>
      <c r="F113" s="390">
        <v>0</v>
      </c>
      <c r="G113" s="390">
        <v>0</v>
      </c>
      <c r="H113" s="390">
        <v>0</v>
      </c>
    </row>
    <row r="114" spans="2:8" x14ac:dyDescent="0.2">
      <c r="B114" s="386"/>
      <c r="C114" s="388" t="s">
        <v>705</v>
      </c>
      <c r="D114" s="408"/>
      <c r="E114" s="390">
        <v>0</v>
      </c>
      <c r="F114" s="390">
        <v>0</v>
      </c>
      <c r="G114" s="390">
        <v>0</v>
      </c>
      <c r="H114" s="390">
        <v>0</v>
      </c>
    </row>
    <row r="115" spans="2:8" x14ac:dyDescent="0.2">
      <c r="B115" s="386"/>
      <c r="C115" s="955" t="s">
        <v>359</v>
      </c>
      <c r="D115" s="956"/>
      <c r="E115" s="390">
        <f>SUM(E116:E118)</f>
        <v>0</v>
      </c>
      <c r="F115" s="390">
        <f>SUM(F116:F118)</f>
        <v>0</v>
      </c>
      <c r="G115" s="390">
        <f>SUM(G116:G118)</f>
        <v>0</v>
      </c>
      <c r="H115" s="390">
        <f>SUM(H116:H118)</f>
        <v>0</v>
      </c>
    </row>
    <row r="116" spans="2:8" x14ac:dyDescent="0.2">
      <c r="B116" s="386"/>
      <c r="C116" s="388" t="s">
        <v>703</v>
      </c>
      <c r="D116" s="408"/>
      <c r="E116" s="390">
        <v>0</v>
      </c>
      <c r="F116" s="390">
        <v>0</v>
      </c>
      <c r="G116" s="390">
        <v>0</v>
      </c>
      <c r="H116" s="390">
        <v>0</v>
      </c>
    </row>
    <row r="117" spans="2:8" x14ac:dyDescent="0.2">
      <c r="B117" s="386"/>
      <c r="C117" s="388" t="s">
        <v>704</v>
      </c>
      <c r="D117" s="408"/>
      <c r="E117" s="390">
        <v>0</v>
      </c>
      <c r="F117" s="390">
        <v>0</v>
      </c>
      <c r="G117" s="390">
        <v>0</v>
      </c>
      <c r="H117" s="390">
        <v>0</v>
      </c>
    </row>
    <row r="118" spans="2:8" x14ac:dyDescent="0.2">
      <c r="B118" s="386"/>
      <c r="C118" s="388" t="s">
        <v>705</v>
      </c>
      <c r="D118" s="408"/>
      <c r="E118" s="390">
        <v>0</v>
      </c>
      <c r="F118" s="390">
        <v>0</v>
      </c>
      <c r="G118" s="390">
        <v>0</v>
      </c>
      <c r="H118" s="390">
        <v>0</v>
      </c>
    </row>
    <row r="119" spans="2:8" ht="10.5" x14ac:dyDescent="0.25">
      <c r="B119" s="386"/>
      <c r="C119" s="954" t="s">
        <v>360</v>
      </c>
      <c r="D119" s="956"/>
      <c r="E119" s="389">
        <f>E115+E111</f>
        <v>0</v>
      </c>
      <c r="F119" s="389">
        <f>F115+F111</f>
        <v>0</v>
      </c>
      <c r="G119" s="389">
        <f>G115+G111</f>
        <v>0</v>
      </c>
      <c r="H119" s="389">
        <f>H115+H111</f>
        <v>0</v>
      </c>
    </row>
    <row r="120" spans="2:8" ht="10.5" x14ac:dyDescent="0.25">
      <c r="B120" s="386"/>
      <c r="C120" s="407" t="s">
        <v>363</v>
      </c>
      <c r="D120" s="408"/>
      <c r="E120" s="389">
        <v>0</v>
      </c>
      <c r="F120" s="389">
        <v>0</v>
      </c>
      <c r="G120" s="389">
        <v>0</v>
      </c>
      <c r="H120" s="389">
        <v>0</v>
      </c>
    </row>
    <row r="121" spans="2:8" ht="10.5" x14ac:dyDescent="0.25">
      <c r="B121" s="386"/>
      <c r="C121" s="407" t="s">
        <v>364</v>
      </c>
      <c r="D121" s="408"/>
      <c r="E121" s="389">
        <v>0</v>
      </c>
      <c r="F121" s="389">
        <v>0</v>
      </c>
      <c r="G121" s="389">
        <v>0</v>
      </c>
      <c r="H121" s="389">
        <v>0</v>
      </c>
    </row>
    <row r="122" spans="2:8" ht="10.5" x14ac:dyDescent="0.25">
      <c r="B122" s="386"/>
      <c r="C122" s="954" t="s">
        <v>334</v>
      </c>
      <c r="D122" s="956"/>
      <c r="E122" s="391">
        <f>E119+E108+E97+E86+E75+E120</f>
        <v>0</v>
      </c>
      <c r="F122" s="391">
        <f>F119+F108+F97+F86+F75+F120</f>
        <v>0</v>
      </c>
      <c r="G122" s="391">
        <f>G119+G108+G97+G86+G75+G120</f>
        <v>0</v>
      </c>
      <c r="H122" s="391">
        <f>H119+H108+H97+H86+H75+H120</f>
        <v>0</v>
      </c>
    </row>
    <row r="123" spans="2:8" x14ac:dyDescent="0.2">
      <c r="B123" s="958"/>
      <c r="C123" s="958"/>
      <c r="D123" s="958"/>
      <c r="E123" s="958"/>
      <c r="F123" s="958"/>
      <c r="G123" s="958"/>
      <c r="H123" s="958"/>
    </row>
    <row r="124" spans="2:8" x14ac:dyDescent="0.2">
      <c r="B124" s="959"/>
      <c r="C124" s="959"/>
      <c r="D124" s="959"/>
      <c r="E124" s="959"/>
      <c r="F124" s="959"/>
      <c r="G124" s="959"/>
      <c r="H124" s="959"/>
    </row>
    <row r="125" spans="2:8" x14ac:dyDescent="0.2">
      <c r="B125" s="371"/>
      <c r="C125" s="371"/>
      <c r="D125" s="371"/>
      <c r="E125" s="392"/>
      <c r="F125" s="392"/>
      <c r="G125" s="392"/>
      <c r="H125" s="392"/>
    </row>
    <row r="126" spans="2:8" x14ac:dyDescent="0.2">
      <c r="C126" s="371"/>
      <c r="D126" s="371"/>
      <c r="E126" s="392"/>
      <c r="F126" s="392"/>
      <c r="G126" s="392"/>
      <c r="H126" s="392"/>
    </row>
    <row r="134" spans="3:8" x14ac:dyDescent="0.2">
      <c r="C134" s="364"/>
      <c r="D134" s="364"/>
      <c r="E134" s="371"/>
      <c r="F134" s="371"/>
      <c r="G134" s="371"/>
      <c r="H134" s="371"/>
    </row>
    <row r="135" spans="3:8" x14ac:dyDescent="0.2">
      <c r="C135" s="364"/>
      <c r="D135" s="364"/>
      <c r="E135" s="371"/>
      <c r="F135" s="371"/>
      <c r="G135" s="371"/>
      <c r="H135" s="371"/>
    </row>
  </sheetData>
  <mergeCells count="59">
    <mergeCell ref="B123:H123"/>
    <mergeCell ref="B124:H124"/>
    <mergeCell ref="C64:D64"/>
    <mergeCell ref="C109:H109"/>
    <mergeCell ref="C110:H110"/>
    <mergeCell ref="C111:D111"/>
    <mergeCell ref="C115:D115"/>
    <mergeCell ref="C119:D119"/>
    <mergeCell ref="C122:D122"/>
    <mergeCell ref="C97:D97"/>
    <mergeCell ref="C98:H98"/>
    <mergeCell ref="C99:H99"/>
    <mergeCell ref="C100:D100"/>
    <mergeCell ref="C104:D104"/>
    <mergeCell ref="C108:D108"/>
    <mergeCell ref="C82:D82"/>
    <mergeCell ref="C86:D86"/>
    <mergeCell ref="C87:H87"/>
    <mergeCell ref="C88:H88"/>
    <mergeCell ref="C89:D89"/>
    <mergeCell ref="C93:D93"/>
    <mergeCell ref="C78:D78"/>
    <mergeCell ref="C55:D55"/>
    <mergeCell ref="C59:D59"/>
    <mergeCell ref="C62:D62"/>
    <mergeCell ref="C63:H63"/>
    <mergeCell ref="C65:D65"/>
    <mergeCell ref="C66:H66"/>
    <mergeCell ref="C67:D67"/>
    <mergeCell ref="C71:D71"/>
    <mergeCell ref="C75:D75"/>
    <mergeCell ref="C76:H76"/>
    <mergeCell ref="C77:H77"/>
    <mergeCell ref="C51:D51"/>
    <mergeCell ref="C28:H28"/>
    <mergeCell ref="C29:D29"/>
    <mergeCell ref="C33:D33"/>
    <mergeCell ref="C37:D37"/>
    <mergeCell ref="C38:H38"/>
    <mergeCell ref="C39:H39"/>
    <mergeCell ref="C40:D40"/>
    <mergeCell ref="C44:D44"/>
    <mergeCell ref="C48:D48"/>
    <mergeCell ref="C49:H49"/>
    <mergeCell ref="C50:H50"/>
    <mergeCell ref="C27:H27"/>
    <mergeCell ref="C1:H1"/>
    <mergeCell ref="C3:H3"/>
    <mergeCell ref="C4:D4"/>
    <mergeCell ref="C5:D5"/>
    <mergeCell ref="C6:H6"/>
    <mergeCell ref="C7:D7"/>
    <mergeCell ref="C11:D11"/>
    <mergeCell ref="C15:D15"/>
    <mergeCell ref="C16:H16"/>
    <mergeCell ref="C17:H17"/>
    <mergeCell ref="C18:D18"/>
    <mergeCell ref="C22:D22"/>
    <mergeCell ref="C26:D26"/>
  </mergeCells>
  <printOptions horizontalCentered="1"/>
  <pageMargins left="0.23622047244094491" right="0.23622047244094491" top="0.74803149606299213" bottom="0.74803149606299213" header="0.31496062992125984" footer="0.31496062992125984"/>
  <pageSetup paperSize="9" scale="90" fitToHeight="0" orientation="portrait" r:id="rId1"/>
  <headerFooter alignWithMargins="0"/>
  <rowBreaks count="1" manualBreakCount="1">
    <brk id="63"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C77F1-F4FB-4043-B877-C2B110EAB898}">
  <sheetPr>
    <tabColor theme="4"/>
  </sheetPr>
  <dimension ref="A1:I175"/>
  <sheetViews>
    <sheetView showGridLines="0" view="pageBreakPreview" zoomScaleNormal="100" zoomScaleSheetLayoutView="100" workbookViewId="0">
      <selection activeCell="B1" sqref="B1"/>
    </sheetView>
  </sheetViews>
  <sheetFormatPr defaultColWidth="9.1796875" defaultRowHeight="10" x14ac:dyDescent="0.2"/>
  <cols>
    <col min="1" max="1" width="3.81640625" style="363" customWidth="1"/>
    <col min="2" max="2" width="1" style="363" customWidth="1"/>
    <col min="3" max="3" width="32.81640625" style="363" customWidth="1"/>
    <col min="4" max="4" width="16.453125" style="363" customWidth="1"/>
    <col min="5" max="8" width="14.81640625" style="363" customWidth="1"/>
    <col min="9" max="12" width="9.1796875" style="363"/>
    <col min="13" max="13" width="1.26953125" style="363" customWidth="1"/>
    <col min="14" max="16384" width="9.1796875" style="363"/>
  </cols>
  <sheetData>
    <row r="1" spans="1:9" ht="12.75" customHeight="1" x14ac:dyDescent="0.3">
      <c r="A1" s="431" t="s">
        <v>326</v>
      </c>
      <c r="C1" s="952" t="s">
        <v>356</v>
      </c>
      <c r="D1" s="952"/>
      <c r="E1" s="952"/>
      <c r="F1" s="952"/>
      <c r="G1" s="952"/>
      <c r="H1" s="952"/>
      <c r="I1" s="362"/>
    </row>
    <row r="2" spans="1:9" ht="12.75" customHeight="1" x14ac:dyDescent="0.3">
      <c r="B2" s="386"/>
      <c r="C2" s="387" t="str">
        <f>"For the four years ended 30 June "&amp;Title!Z2+4</f>
        <v>For the four years ended 30 June 2027</v>
      </c>
      <c r="D2" s="373"/>
      <c r="E2" s="373"/>
      <c r="F2" s="373"/>
      <c r="G2" s="373"/>
      <c r="H2" s="373"/>
    </row>
    <row r="3" spans="1:9" ht="7.5" customHeight="1" x14ac:dyDescent="0.25">
      <c r="B3" s="386"/>
      <c r="C3" s="951"/>
      <c r="D3" s="951"/>
      <c r="E3" s="951"/>
      <c r="F3" s="951"/>
      <c r="G3" s="951"/>
      <c r="H3" s="951"/>
    </row>
    <row r="4" spans="1:9" ht="10.5" x14ac:dyDescent="0.2">
      <c r="B4" s="386"/>
      <c r="C4" s="953"/>
      <c r="D4" s="953"/>
      <c r="E4" s="718" t="str">
        <f>Title!AD2</f>
        <v>2023/24</v>
      </c>
      <c r="F4" s="718" t="str">
        <f>Title!AE2</f>
        <v>2024/25</v>
      </c>
      <c r="G4" s="718" t="str">
        <f>Title!AF2</f>
        <v>2025/26</v>
      </c>
      <c r="H4" s="718" t="str">
        <f>Title!AG2</f>
        <v>2026/27</v>
      </c>
    </row>
    <row r="5" spans="1:9" ht="10.5" x14ac:dyDescent="0.2">
      <c r="B5" s="386"/>
      <c r="C5" s="953"/>
      <c r="D5" s="953"/>
      <c r="E5" s="719" t="s">
        <v>97</v>
      </c>
      <c r="F5" s="719" t="s">
        <v>97</v>
      </c>
      <c r="G5" s="719" t="s">
        <v>97</v>
      </c>
      <c r="H5" s="719" t="s">
        <v>97</v>
      </c>
    </row>
    <row r="6" spans="1:9" ht="10.5" x14ac:dyDescent="0.25">
      <c r="B6" s="386"/>
      <c r="C6" s="954" t="s">
        <v>357</v>
      </c>
      <c r="D6" s="954"/>
      <c r="E6" s="954"/>
      <c r="F6" s="954"/>
      <c r="G6" s="954"/>
      <c r="H6" s="954"/>
    </row>
    <row r="7" spans="1:9" x14ac:dyDescent="0.2">
      <c r="B7" s="386"/>
      <c r="C7" s="955" t="s">
        <v>358</v>
      </c>
      <c r="D7" s="956"/>
      <c r="E7" s="377">
        <f>SUM(E8:E12)</f>
        <v>0</v>
      </c>
      <c r="F7" s="377">
        <f>SUM(F8:F12)</f>
        <v>0</v>
      </c>
      <c r="G7" s="377">
        <f>SUM(G8:G12)</f>
        <v>0</v>
      </c>
      <c r="H7" s="377">
        <f>SUM(H8:H12)</f>
        <v>0</v>
      </c>
    </row>
    <row r="8" spans="1:9" x14ac:dyDescent="0.2">
      <c r="B8" s="386"/>
      <c r="C8" s="388" t="s">
        <v>703</v>
      </c>
      <c r="D8" s="441"/>
      <c r="E8" s="377">
        <v>0</v>
      </c>
      <c r="F8" s="377">
        <v>0</v>
      </c>
      <c r="G8" s="377">
        <v>0</v>
      </c>
      <c r="H8" s="377">
        <v>0</v>
      </c>
    </row>
    <row r="9" spans="1:9" x14ac:dyDescent="0.2">
      <c r="B9" s="386"/>
      <c r="C9" s="388" t="s">
        <v>704</v>
      </c>
      <c r="D9" s="441"/>
      <c r="E9" s="377">
        <v>0</v>
      </c>
      <c r="F9" s="377">
        <v>0</v>
      </c>
      <c r="G9" s="377">
        <v>0</v>
      </c>
      <c r="H9" s="377">
        <v>0</v>
      </c>
    </row>
    <row r="10" spans="1:9" x14ac:dyDescent="0.2">
      <c r="B10" s="386"/>
      <c r="C10" s="388" t="s">
        <v>705</v>
      </c>
      <c r="D10" s="864"/>
      <c r="E10" s="377">
        <v>0</v>
      </c>
      <c r="F10" s="377">
        <v>0</v>
      </c>
      <c r="G10" s="377">
        <v>0</v>
      </c>
      <c r="H10" s="377">
        <v>0</v>
      </c>
    </row>
    <row r="11" spans="1:9" x14ac:dyDescent="0.2">
      <c r="B11" s="386"/>
      <c r="C11" s="388" t="s">
        <v>707</v>
      </c>
      <c r="D11" s="441"/>
      <c r="E11" s="377">
        <v>0</v>
      </c>
      <c r="F11" s="377">
        <v>0</v>
      </c>
      <c r="G11" s="377">
        <v>0</v>
      </c>
      <c r="H11" s="377">
        <v>0</v>
      </c>
    </row>
    <row r="12" spans="1:9" x14ac:dyDescent="0.2">
      <c r="B12" s="386"/>
      <c r="C12" s="388" t="s">
        <v>706</v>
      </c>
      <c r="D12" s="441"/>
      <c r="E12" s="377">
        <v>0</v>
      </c>
      <c r="F12" s="377">
        <v>0</v>
      </c>
      <c r="G12" s="377">
        <v>0</v>
      </c>
      <c r="H12" s="377">
        <v>0</v>
      </c>
    </row>
    <row r="13" spans="1:9" x14ac:dyDescent="0.2">
      <c r="B13" s="386"/>
      <c r="C13" s="955" t="s">
        <v>359</v>
      </c>
      <c r="D13" s="956"/>
      <c r="E13" s="377">
        <f>SUM(E14:E18)</f>
        <v>0</v>
      </c>
      <c r="F13" s="377">
        <f>SUM(F14:F18)</f>
        <v>0</v>
      </c>
      <c r="G13" s="377">
        <f>SUM(G14:G18)</f>
        <v>0</v>
      </c>
      <c r="H13" s="377">
        <f>SUM(H14:H18)</f>
        <v>0</v>
      </c>
    </row>
    <row r="14" spans="1:9" x14ac:dyDescent="0.2">
      <c r="B14" s="386"/>
      <c r="C14" s="388" t="s">
        <v>703</v>
      </c>
      <c r="D14" s="441"/>
      <c r="E14" s="377">
        <v>0</v>
      </c>
      <c r="F14" s="377">
        <v>0</v>
      </c>
      <c r="G14" s="377">
        <v>0</v>
      </c>
      <c r="H14" s="377">
        <v>0</v>
      </c>
    </row>
    <row r="15" spans="1:9" x14ac:dyDescent="0.2">
      <c r="B15" s="386"/>
      <c r="C15" s="388" t="s">
        <v>704</v>
      </c>
      <c r="D15" s="441"/>
      <c r="E15" s="377">
        <v>0</v>
      </c>
      <c r="F15" s="377">
        <v>0</v>
      </c>
      <c r="G15" s="377">
        <v>0</v>
      </c>
      <c r="H15" s="377">
        <v>0</v>
      </c>
    </row>
    <row r="16" spans="1:9" x14ac:dyDescent="0.2">
      <c r="B16" s="386"/>
      <c r="C16" s="388" t="s">
        <v>705</v>
      </c>
      <c r="D16" s="441"/>
      <c r="E16" s="377">
        <v>0</v>
      </c>
      <c r="F16" s="377">
        <v>0</v>
      </c>
      <c r="G16" s="377">
        <v>0</v>
      </c>
      <c r="H16" s="377">
        <v>0</v>
      </c>
    </row>
    <row r="17" spans="2:8" x14ac:dyDescent="0.2">
      <c r="B17" s="386"/>
      <c r="C17" s="388" t="s">
        <v>707</v>
      </c>
      <c r="D17" s="441"/>
      <c r="E17" s="377">
        <v>0</v>
      </c>
      <c r="F17" s="377">
        <v>0</v>
      </c>
      <c r="G17" s="377">
        <v>0</v>
      </c>
      <c r="H17" s="377">
        <v>0</v>
      </c>
    </row>
    <row r="18" spans="2:8" x14ac:dyDescent="0.2">
      <c r="B18" s="386"/>
      <c r="C18" s="388" t="s">
        <v>706</v>
      </c>
      <c r="D18" s="441"/>
      <c r="E18" s="377">
        <v>0</v>
      </c>
      <c r="F18" s="377">
        <v>0</v>
      </c>
      <c r="G18" s="377">
        <v>0</v>
      </c>
      <c r="H18" s="377">
        <v>0</v>
      </c>
    </row>
    <row r="19" spans="2:8" ht="10.5" x14ac:dyDescent="0.25">
      <c r="B19" s="386"/>
      <c r="C19" s="954" t="s">
        <v>360</v>
      </c>
      <c r="D19" s="956"/>
      <c r="E19" s="379">
        <f>E13+E7</f>
        <v>0</v>
      </c>
      <c r="F19" s="379">
        <f>F13+F7</f>
        <v>0</v>
      </c>
      <c r="G19" s="379">
        <f>G13+G7</f>
        <v>0</v>
      </c>
      <c r="H19" s="379">
        <f>H13+H7</f>
        <v>0</v>
      </c>
    </row>
    <row r="20" spans="2:8" ht="10.5" x14ac:dyDescent="0.25">
      <c r="B20" s="386"/>
      <c r="C20" s="954"/>
      <c r="D20" s="954"/>
      <c r="E20" s="954"/>
      <c r="F20" s="954"/>
      <c r="G20" s="954"/>
      <c r="H20" s="954"/>
    </row>
    <row r="21" spans="2:8" ht="10.5" x14ac:dyDescent="0.25">
      <c r="B21" s="386"/>
      <c r="C21" s="954" t="s">
        <v>357</v>
      </c>
      <c r="D21" s="954"/>
      <c r="E21" s="954"/>
      <c r="F21" s="954"/>
      <c r="G21" s="954"/>
      <c r="H21" s="954"/>
    </row>
    <row r="22" spans="2:8" x14ac:dyDescent="0.2">
      <c r="B22" s="386"/>
      <c r="C22" s="955" t="s">
        <v>358</v>
      </c>
      <c r="D22" s="956"/>
      <c r="E22" s="377">
        <f>SUM(E23:E27)</f>
        <v>0</v>
      </c>
      <c r="F22" s="377">
        <f>SUM(F23:F27)</f>
        <v>0</v>
      </c>
      <c r="G22" s="377">
        <f>SUM(G23:G27)</f>
        <v>0</v>
      </c>
      <c r="H22" s="377">
        <f>SUM(H23:H27)</f>
        <v>0</v>
      </c>
    </row>
    <row r="23" spans="2:8" x14ac:dyDescent="0.2">
      <c r="B23" s="386"/>
      <c r="C23" s="388" t="s">
        <v>703</v>
      </c>
      <c r="D23" s="441"/>
      <c r="E23" s="377">
        <v>0</v>
      </c>
      <c r="F23" s="377">
        <v>0</v>
      </c>
      <c r="G23" s="377">
        <v>0</v>
      </c>
      <c r="H23" s="377">
        <v>0</v>
      </c>
    </row>
    <row r="24" spans="2:8" x14ac:dyDescent="0.2">
      <c r="B24" s="386"/>
      <c r="C24" s="388" t="s">
        <v>704</v>
      </c>
      <c r="D24" s="441"/>
      <c r="E24" s="377">
        <v>0</v>
      </c>
      <c r="F24" s="377">
        <v>0</v>
      </c>
      <c r="G24" s="377">
        <v>0</v>
      </c>
      <c r="H24" s="377">
        <v>0</v>
      </c>
    </row>
    <row r="25" spans="2:8" ht="12.65" customHeight="1" x14ac:dyDescent="0.2">
      <c r="C25" s="388" t="s">
        <v>705</v>
      </c>
      <c r="D25" s="383"/>
      <c r="E25" s="377">
        <v>0</v>
      </c>
      <c r="F25" s="377">
        <v>0</v>
      </c>
      <c r="G25" s="377">
        <v>0</v>
      </c>
      <c r="H25" s="377">
        <v>0</v>
      </c>
    </row>
    <row r="26" spans="2:8" x14ac:dyDescent="0.2">
      <c r="B26" s="386"/>
      <c r="C26" s="388" t="s">
        <v>707</v>
      </c>
      <c r="D26" s="441"/>
      <c r="E26" s="377">
        <v>0</v>
      </c>
      <c r="F26" s="377">
        <v>0</v>
      </c>
      <c r="G26" s="377">
        <v>0</v>
      </c>
      <c r="H26" s="377">
        <v>0</v>
      </c>
    </row>
    <row r="27" spans="2:8" x14ac:dyDescent="0.2">
      <c r="B27" s="386"/>
      <c r="C27" s="388" t="s">
        <v>706</v>
      </c>
      <c r="D27" s="441"/>
      <c r="E27" s="377">
        <v>0</v>
      </c>
      <c r="F27" s="377">
        <v>0</v>
      </c>
      <c r="G27" s="377">
        <v>0</v>
      </c>
      <c r="H27" s="377">
        <v>0</v>
      </c>
    </row>
    <row r="28" spans="2:8" x14ac:dyDescent="0.2">
      <c r="B28" s="386"/>
      <c r="C28" s="955" t="s">
        <v>359</v>
      </c>
      <c r="D28" s="956"/>
      <c r="E28" s="377">
        <f>SUM(E29:E33)</f>
        <v>0</v>
      </c>
      <c r="F28" s="377">
        <f>SUM(F29:F33)</f>
        <v>0</v>
      </c>
      <c r="G28" s="377">
        <f>SUM(G29:G33)</f>
        <v>0</v>
      </c>
      <c r="H28" s="377">
        <f>SUM(H29:H33)</f>
        <v>0</v>
      </c>
    </row>
    <row r="29" spans="2:8" x14ac:dyDescent="0.2">
      <c r="B29" s="386"/>
      <c r="C29" s="388" t="s">
        <v>703</v>
      </c>
      <c r="D29" s="441"/>
      <c r="E29" s="377">
        <v>0</v>
      </c>
      <c r="F29" s="377">
        <v>0</v>
      </c>
      <c r="G29" s="377">
        <v>0</v>
      </c>
      <c r="H29" s="377">
        <v>0</v>
      </c>
    </row>
    <row r="30" spans="2:8" x14ac:dyDescent="0.2">
      <c r="B30" s="386"/>
      <c r="C30" s="388" t="s">
        <v>704</v>
      </c>
      <c r="D30" s="441"/>
      <c r="E30" s="377">
        <v>0</v>
      </c>
      <c r="F30" s="377">
        <v>0</v>
      </c>
      <c r="G30" s="377">
        <v>0</v>
      </c>
      <c r="H30" s="377">
        <v>0</v>
      </c>
    </row>
    <row r="31" spans="2:8" x14ac:dyDescent="0.2">
      <c r="B31" s="386"/>
      <c r="C31" s="388" t="s">
        <v>705</v>
      </c>
      <c r="D31" s="441"/>
      <c r="E31" s="377">
        <v>0</v>
      </c>
      <c r="F31" s="377">
        <v>0</v>
      </c>
      <c r="G31" s="377">
        <v>0</v>
      </c>
      <c r="H31" s="377">
        <v>0</v>
      </c>
    </row>
    <row r="32" spans="2:8" x14ac:dyDescent="0.2">
      <c r="B32" s="386"/>
      <c r="C32" s="388" t="s">
        <v>707</v>
      </c>
      <c r="D32" s="441"/>
      <c r="E32" s="377">
        <v>0</v>
      </c>
      <c r="F32" s="377">
        <v>0</v>
      </c>
      <c r="G32" s="377">
        <v>0</v>
      </c>
      <c r="H32" s="377">
        <v>0</v>
      </c>
    </row>
    <row r="33" spans="2:8" x14ac:dyDescent="0.2">
      <c r="B33" s="386"/>
      <c r="C33" s="388" t="s">
        <v>706</v>
      </c>
      <c r="D33" s="441"/>
      <c r="E33" s="377">
        <v>0</v>
      </c>
      <c r="F33" s="377">
        <v>0</v>
      </c>
      <c r="G33" s="377">
        <v>0</v>
      </c>
      <c r="H33" s="377">
        <v>0</v>
      </c>
    </row>
    <row r="34" spans="2:8" ht="10.5" x14ac:dyDescent="0.25">
      <c r="B34" s="386"/>
      <c r="C34" s="954" t="s">
        <v>360</v>
      </c>
      <c r="D34" s="956"/>
      <c r="E34" s="379">
        <f>E28+E22</f>
        <v>0</v>
      </c>
      <c r="F34" s="379">
        <f>F28+F22</f>
        <v>0</v>
      </c>
      <c r="G34" s="379">
        <f>G28+G22</f>
        <v>0</v>
      </c>
      <c r="H34" s="379">
        <f>H28+H22</f>
        <v>0</v>
      </c>
    </row>
    <row r="35" spans="2:8" ht="10.5" x14ac:dyDescent="0.25">
      <c r="B35" s="386"/>
      <c r="C35" s="951"/>
      <c r="D35" s="951"/>
      <c r="E35" s="951"/>
      <c r="F35" s="951"/>
      <c r="G35" s="951"/>
      <c r="H35" s="951"/>
    </row>
    <row r="36" spans="2:8" ht="10.5" x14ac:dyDescent="0.25">
      <c r="B36" s="386"/>
      <c r="C36" s="954" t="s">
        <v>357</v>
      </c>
      <c r="D36" s="954"/>
      <c r="E36" s="954"/>
      <c r="F36" s="954"/>
      <c r="G36" s="954"/>
      <c r="H36" s="954"/>
    </row>
    <row r="37" spans="2:8" x14ac:dyDescent="0.2">
      <c r="B37" s="386"/>
      <c r="C37" s="955" t="s">
        <v>358</v>
      </c>
      <c r="D37" s="956"/>
      <c r="E37" s="377">
        <f>SUM(E38:E42)</f>
        <v>0</v>
      </c>
      <c r="F37" s="377">
        <f>SUM(F38:F42)</f>
        <v>0</v>
      </c>
      <c r="G37" s="377">
        <f>SUM(G38:G42)</f>
        <v>0</v>
      </c>
      <c r="H37" s="377">
        <f>SUM(H38:H42)</f>
        <v>0</v>
      </c>
    </row>
    <row r="38" spans="2:8" x14ac:dyDescent="0.2">
      <c r="B38" s="386"/>
      <c r="C38" s="388" t="s">
        <v>703</v>
      </c>
      <c r="D38" s="441"/>
      <c r="E38" s="377">
        <v>0</v>
      </c>
      <c r="F38" s="377">
        <v>0</v>
      </c>
      <c r="G38" s="377">
        <v>0</v>
      </c>
      <c r="H38" s="377">
        <v>0</v>
      </c>
    </row>
    <row r="39" spans="2:8" x14ac:dyDescent="0.2">
      <c r="B39" s="386"/>
      <c r="C39" s="388" t="s">
        <v>704</v>
      </c>
      <c r="D39" s="441"/>
      <c r="E39" s="377">
        <v>0</v>
      </c>
      <c r="F39" s="377">
        <v>0</v>
      </c>
      <c r="G39" s="377">
        <v>0</v>
      </c>
      <c r="H39" s="377">
        <v>0</v>
      </c>
    </row>
    <row r="40" spans="2:8" x14ac:dyDescent="0.2">
      <c r="B40" s="386"/>
      <c r="C40" s="388" t="s">
        <v>705</v>
      </c>
      <c r="D40" s="441"/>
      <c r="E40" s="377">
        <v>0</v>
      </c>
      <c r="F40" s="377">
        <v>0</v>
      </c>
      <c r="G40" s="377">
        <v>0</v>
      </c>
      <c r="H40" s="377">
        <v>0</v>
      </c>
    </row>
    <row r="41" spans="2:8" x14ac:dyDescent="0.2">
      <c r="B41" s="386"/>
      <c r="C41" s="388" t="s">
        <v>707</v>
      </c>
      <c r="D41" s="441"/>
      <c r="E41" s="377">
        <v>0</v>
      </c>
      <c r="F41" s="377">
        <v>0</v>
      </c>
      <c r="G41" s="377">
        <v>0</v>
      </c>
      <c r="H41" s="377">
        <v>0</v>
      </c>
    </row>
    <row r="42" spans="2:8" x14ac:dyDescent="0.2">
      <c r="B42" s="386"/>
      <c r="C42" s="388" t="s">
        <v>706</v>
      </c>
      <c r="D42" s="441"/>
      <c r="E42" s="377">
        <v>0</v>
      </c>
      <c r="F42" s="377">
        <v>0</v>
      </c>
      <c r="G42" s="377">
        <v>0</v>
      </c>
      <c r="H42" s="377">
        <v>0</v>
      </c>
    </row>
    <row r="43" spans="2:8" x14ac:dyDescent="0.2">
      <c r="B43" s="386"/>
      <c r="C43" s="955" t="s">
        <v>359</v>
      </c>
      <c r="D43" s="956"/>
      <c r="E43" s="377">
        <f>SUM(E44:E48)</f>
        <v>0</v>
      </c>
      <c r="F43" s="377">
        <f>SUM(F44:F48)</f>
        <v>0</v>
      </c>
      <c r="G43" s="377">
        <f>SUM(G44:G48)</f>
        <v>0</v>
      </c>
      <c r="H43" s="377">
        <f>SUM(H44:H48)</f>
        <v>0</v>
      </c>
    </row>
    <row r="44" spans="2:8" x14ac:dyDescent="0.2">
      <c r="B44" s="386"/>
      <c r="C44" s="388" t="s">
        <v>703</v>
      </c>
      <c r="D44" s="441"/>
      <c r="E44" s="377">
        <v>0</v>
      </c>
      <c r="F44" s="377">
        <v>0</v>
      </c>
      <c r="G44" s="377">
        <v>0</v>
      </c>
      <c r="H44" s="377">
        <v>0</v>
      </c>
    </row>
    <row r="45" spans="2:8" x14ac:dyDescent="0.2">
      <c r="B45" s="386"/>
      <c r="C45" s="388" t="s">
        <v>704</v>
      </c>
      <c r="D45" s="441"/>
      <c r="E45" s="377">
        <v>0</v>
      </c>
      <c r="F45" s="377">
        <v>0</v>
      </c>
      <c r="G45" s="377">
        <v>0</v>
      </c>
      <c r="H45" s="377">
        <v>0</v>
      </c>
    </row>
    <row r="46" spans="2:8" x14ac:dyDescent="0.2">
      <c r="B46" s="386"/>
      <c r="C46" s="388" t="s">
        <v>705</v>
      </c>
      <c r="D46" s="441"/>
      <c r="E46" s="377">
        <v>0</v>
      </c>
      <c r="F46" s="377">
        <v>0</v>
      </c>
      <c r="G46" s="377">
        <v>0</v>
      </c>
      <c r="H46" s="377">
        <v>0</v>
      </c>
    </row>
    <row r="47" spans="2:8" x14ac:dyDescent="0.2">
      <c r="B47" s="386"/>
      <c r="C47" s="388" t="s">
        <v>707</v>
      </c>
      <c r="D47" s="441"/>
      <c r="E47" s="377">
        <v>0</v>
      </c>
      <c r="F47" s="377">
        <v>0</v>
      </c>
      <c r="G47" s="377">
        <v>0</v>
      </c>
      <c r="H47" s="377">
        <v>0</v>
      </c>
    </row>
    <row r="48" spans="2:8" x14ac:dyDescent="0.2">
      <c r="B48" s="386"/>
      <c r="C48" s="388" t="s">
        <v>706</v>
      </c>
      <c r="D48" s="441"/>
      <c r="E48" s="377">
        <v>0</v>
      </c>
      <c r="F48" s="377">
        <v>0</v>
      </c>
      <c r="G48" s="377">
        <v>0</v>
      </c>
      <c r="H48" s="377">
        <v>0</v>
      </c>
    </row>
    <row r="49" spans="2:8" ht="10.5" x14ac:dyDescent="0.25">
      <c r="B49" s="386"/>
      <c r="C49" s="954" t="s">
        <v>360</v>
      </c>
      <c r="D49" s="956"/>
      <c r="E49" s="379">
        <f>E43+E37</f>
        <v>0</v>
      </c>
      <c r="F49" s="379">
        <f>F43+F37</f>
        <v>0</v>
      </c>
      <c r="G49" s="379">
        <f>G43+G37</f>
        <v>0</v>
      </c>
      <c r="H49" s="379">
        <f>H43+H37</f>
        <v>0</v>
      </c>
    </row>
    <row r="50" spans="2:8" ht="6.65" customHeight="1" x14ac:dyDescent="0.25">
      <c r="B50" s="386"/>
      <c r="C50" s="951"/>
      <c r="D50" s="951"/>
      <c r="E50" s="951"/>
      <c r="F50" s="951"/>
      <c r="G50" s="951"/>
      <c r="H50" s="951"/>
    </row>
    <row r="51" spans="2:8" ht="10.5" x14ac:dyDescent="0.25">
      <c r="B51" s="386"/>
      <c r="C51" s="954" t="s">
        <v>357</v>
      </c>
      <c r="D51" s="954"/>
      <c r="E51" s="954"/>
      <c r="F51" s="954"/>
      <c r="G51" s="954"/>
      <c r="H51" s="954"/>
    </row>
    <row r="52" spans="2:8" x14ac:dyDescent="0.2">
      <c r="B52" s="386"/>
      <c r="C52" s="955" t="s">
        <v>358</v>
      </c>
      <c r="D52" s="956"/>
      <c r="E52" s="377">
        <f>SUM(E53:E57)</f>
        <v>0</v>
      </c>
      <c r="F52" s="377">
        <f>SUM(F53:F57)</f>
        <v>0</v>
      </c>
      <c r="G52" s="377">
        <f>SUM(G53:G57)</f>
        <v>0</v>
      </c>
      <c r="H52" s="377">
        <f>SUM(H53:H57)</f>
        <v>0</v>
      </c>
    </row>
    <row r="53" spans="2:8" x14ac:dyDescent="0.2">
      <c r="B53" s="386"/>
      <c r="C53" s="388" t="s">
        <v>703</v>
      </c>
      <c r="D53" s="441"/>
      <c r="E53" s="377">
        <v>0</v>
      </c>
      <c r="F53" s="377">
        <v>0</v>
      </c>
      <c r="G53" s="377">
        <v>0</v>
      </c>
      <c r="H53" s="377">
        <v>0</v>
      </c>
    </row>
    <row r="54" spans="2:8" x14ac:dyDescent="0.2">
      <c r="B54" s="386"/>
      <c r="C54" s="388" t="s">
        <v>704</v>
      </c>
      <c r="D54" s="441"/>
      <c r="E54" s="377">
        <v>0</v>
      </c>
      <c r="F54" s="377">
        <v>0</v>
      </c>
      <c r="G54" s="377">
        <v>0</v>
      </c>
      <c r="H54" s="377">
        <v>0</v>
      </c>
    </row>
    <row r="55" spans="2:8" x14ac:dyDescent="0.2">
      <c r="B55" s="386"/>
      <c r="C55" s="388" t="s">
        <v>705</v>
      </c>
      <c r="D55" s="441"/>
      <c r="E55" s="377">
        <v>0</v>
      </c>
      <c r="F55" s="377">
        <v>0</v>
      </c>
      <c r="G55" s="377">
        <v>0</v>
      </c>
      <c r="H55" s="377">
        <v>0</v>
      </c>
    </row>
    <row r="56" spans="2:8" x14ac:dyDescent="0.2">
      <c r="B56" s="386"/>
      <c r="C56" s="388" t="s">
        <v>707</v>
      </c>
      <c r="D56" s="441"/>
      <c r="E56" s="377">
        <v>0</v>
      </c>
      <c r="F56" s="377">
        <v>0</v>
      </c>
      <c r="G56" s="377">
        <v>0</v>
      </c>
      <c r="H56" s="377">
        <v>0</v>
      </c>
    </row>
    <row r="57" spans="2:8" x14ac:dyDescent="0.2">
      <c r="B57" s="386"/>
      <c r="C57" s="388" t="s">
        <v>706</v>
      </c>
      <c r="D57" s="441"/>
      <c r="E57" s="377">
        <v>0</v>
      </c>
      <c r="F57" s="377">
        <v>0</v>
      </c>
      <c r="G57" s="377">
        <v>0</v>
      </c>
      <c r="H57" s="377">
        <v>0</v>
      </c>
    </row>
    <row r="58" spans="2:8" x14ac:dyDescent="0.2">
      <c r="B58" s="386"/>
      <c r="C58" s="955" t="s">
        <v>359</v>
      </c>
      <c r="D58" s="956"/>
      <c r="E58" s="377">
        <f>SUM(E59:E63)</f>
        <v>0</v>
      </c>
      <c r="F58" s="377">
        <f>SUM(F59:F63)</f>
        <v>0</v>
      </c>
      <c r="G58" s="377">
        <f>SUM(G59:G63)</f>
        <v>0</v>
      </c>
      <c r="H58" s="377">
        <f>SUM(H59:H63)</f>
        <v>0</v>
      </c>
    </row>
    <row r="59" spans="2:8" x14ac:dyDescent="0.2">
      <c r="B59" s="386"/>
      <c r="C59" s="388" t="s">
        <v>703</v>
      </c>
      <c r="D59" s="441"/>
      <c r="E59" s="377">
        <v>0</v>
      </c>
      <c r="F59" s="377">
        <v>0</v>
      </c>
      <c r="G59" s="377">
        <v>0</v>
      </c>
      <c r="H59" s="377">
        <v>0</v>
      </c>
    </row>
    <row r="60" spans="2:8" x14ac:dyDescent="0.2">
      <c r="B60" s="386"/>
      <c r="C60" s="388" t="s">
        <v>704</v>
      </c>
      <c r="D60" s="441"/>
      <c r="E60" s="377">
        <v>0</v>
      </c>
      <c r="F60" s="377">
        <v>0</v>
      </c>
      <c r="G60" s="377">
        <v>0</v>
      </c>
      <c r="H60" s="377">
        <v>0</v>
      </c>
    </row>
    <row r="61" spans="2:8" x14ac:dyDescent="0.2">
      <c r="B61" s="386"/>
      <c r="C61" s="388" t="s">
        <v>705</v>
      </c>
      <c r="D61" s="441"/>
      <c r="E61" s="377">
        <v>0</v>
      </c>
      <c r="F61" s="377">
        <v>0</v>
      </c>
      <c r="G61" s="377">
        <v>0</v>
      </c>
      <c r="H61" s="377">
        <v>0</v>
      </c>
    </row>
    <row r="62" spans="2:8" x14ac:dyDescent="0.2">
      <c r="B62" s="386"/>
      <c r="C62" s="388" t="s">
        <v>707</v>
      </c>
      <c r="D62" s="441"/>
      <c r="E62" s="377">
        <v>0</v>
      </c>
      <c r="F62" s="377">
        <v>0</v>
      </c>
      <c r="G62" s="377">
        <v>0</v>
      </c>
      <c r="H62" s="377">
        <v>0</v>
      </c>
    </row>
    <row r="63" spans="2:8" x14ac:dyDescent="0.2">
      <c r="B63" s="386"/>
      <c r="C63" s="388" t="s">
        <v>706</v>
      </c>
      <c r="D63" s="441"/>
      <c r="E63" s="377">
        <v>0</v>
      </c>
      <c r="F63" s="377">
        <v>0</v>
      </c>
      <c r="G63" s="377">
        <v>0</v>
      </c>
      <c r="H63" s="377">
        <v>0</v>
      </c>
    </row>
    <row r="64" spans="2:8" ht="10.5" x14ac:dyDescent="0.25">
      <c r="B64" s="386"/>
      <c r="C64" s="954" t="s">
        <v>360</v>
      </c>
      <c r="D64" s="956"/>
      <c r="E64" s="379">
        <f>E58+E52</f>
        <v>0</v>
      </c>
      <c r="F64" s="379">
        <f>F58+F52</f>
        <v>0</v>
      </c>
      <c r="G64" s="379">
        <f>G58+G52</f>
        <v>0</v>
      </c>
      <c r="H64" s="379">
        <f>H58+H52</f>
        <v>0</v>
      </c>
    </row>
    <row r="65" spans="2:8" ht="7.5" customHeight="1" x14ac:dyDescent="0.25">
      <c r="B65" s="386"/>
      <c r="C65" s="951"/>
      <c r="D65" s="951"/>
      <c r="E65" s="951"/>
      <c r="F65" s="951"/>
      <c r="G65" s="951"/>
      <c r="H65" s="951"/>
    </row>
    <row r="66" spans="2:8" ht="10.5" x14ac:dyDescent="0.25">
      <c r="B66" s="386"/>
      <c r="C66" s="954" t="s">
        <v>357</v>
      </c>
      <c r="D66" s="954"/>
      <c r="E66" s="954"/>
      <c r="F66" s="954"/>
      <c r="G66" s="954"/>
      <c r="H66" s="954"/>
    </row>
    <row r="67" spans="2:8" x14ac:dyDescent="0.2">
      <c r="B67" s="386"/>
      <c r="C67" s="955" t="s">
        <v>358</v>
      </c>
      <c r="D67" s="956"/>
      <c r="E67" s="377">
        <f>SUM(E68:E72)</f>
        <v>0</v>
      </c>
      <c r="F67" s="377">
        <f>SUM(F68:F72)</f>
        <v>0</v>
      </c>
      <c r="G67" s="377">
        <f>SUM(G68:G72)</f>
        <v>0</v>
      </c>
      <c r="H67" s="377">
        <f>SUM(H68:H72)</f>
        <v>0</v>
      </c>
    </row>
    <row r="68" spans="2:8" x14ac:dyDescent="0.2">
      <c r="B68" s="386"/>
      <c r="C68" s="388" t="s">
        <v>703</v>
      </c>
      <c r="D68" s="441"/>
      <c r="E68" s="377">
        <v>0</v>
      </c>
      <c r="F68" s="377">
        <v>0</v>
      </c>
      <c r="G68" s="377">
        <v>0</v>
      </c>
      <c r="H68" s="377">
        <v>0</v>
      </c>
    </row>
    <row r="69" spans="2:8" x14ac:dyDescent="0.2">
      <c r="B69" s="386"/>
      <c r="C69" s="388" t="s">
        <v>704</v>
      </c>
      <c r="D69" s="441"/>
      <c r="E69" s="377">
        <v>0</v>
      </c>
      <c r="F69" s="377">
        <v>0</v>
      </c>
      <c r="G69" s="377">
        <v>0</v>
      </c>
      <c r="H69" s="377">
        <v>0</v>
      </c>
    </row>
    <row r="70" spans="2:8" x14ac:dyDescent="0.2">
      <c r="B70" s="386"/>
      <c r="C70" s="388" t="s">
        <v>705</v>
      </c>
      <c r="D70" s="441"/>
      <c r="E70" s="377">
        <v>0</v>
      </c>
      <c r="F70" s="377">
        <v>0</v>
      </c>
      <c r="G70" s="377">
        <v>0</v>
      </c>
      <c r="H70" s="377">
        <v>0</v>
      </c>
    </row>
    <row r="71" spans="2:8" x14ac:dyDescent="0.2">
      <c r="B71" s="386"/>
      <c r="C71" s="388" t="s">
        <v>707</v>
      </c>
      <c r="D71" s="441"/>
      <c r="E71" s="377">
        <v>0</v>
      </c>
      <c r="F71" s="377">
        <v>0</v>
      </c>
      <c r="G71" s="377">
        <v>0</v>
      </c>
      <c r="H71" s="377">
        <v>0</v>
      </c>
    </row>
    <row r="72" spans="2:8" x14ac:dyDescent="0.2">
      <c r="B72" s="386"/>
      <c r="C72" s="388" t="s">
        <v>706</v>
      </c>
      <c r="D72" s="441"/>
      <c r="E72" s="377">
        <v>0</v>
      </c>
      <c r="F72" s="377">
        <v>0</v>
      </c>
      <c r="G72" s="377">
        <v>0</v>
      </c>
      <c r="H72" s="377">
        <v>0</v>
      </c>
    </row>
    <row r="73" spans="2:8" x14ac:dyDescent="0.2">
      <c r="B73" s="386"/>
      <c r="C73" s="955" t="s">
        <v>359</v>
      </c>
      <c r="D73" s="956"/>
      <c r="E73" s="377">
        <f>SUM(E74:E78)</f>
        <v>0</v>
      </c>
      <c r="F73" s="377">
        <f>SUM(F74:F78)</f>
        <v>0</v>
      </c>
      <c r="G73" s="377">
        <f>SUM(G74:G78)</f>
        <v>0</v>
      </c>
      <c r="H73" s="377">
        <f>SUM(H74:H78)</f>
        <v>0</v>
      </c>
    </row>
    <row r="74" spans="2:8" x14ac:dyDescent="0.2">
      <c r="B74" s="386"/>
      <c r="C74" s="388" t="s">
        <v>703</v>
      </c>
      <c r="D74" s="441"/>
      <c r="E74" s="377">
        <v>0</v>
      </c>
      <c r="F74" s="377">
        <v>0</v>
      </c>
      <c r="G74" s="377">
        <v>0</v>
      </c>
      <c r="H74" s="377">
        <v>0</v>
      </c>
    </row>
    <row r="75" spans="2:8" x14ac:dyDescent="0.2">
      <c r="B75" s="386"/>
      <c r="C75" s="388" t="s">
        <v>704</v>
      </c>
      <c r="D75" s="441"/>
      <c r="E75" s="377">
        <v>0</v>
      </c>
      <c r="F75" s="377">
        <v>0</v>
      </c>
      <c r="G75" s="377">
        <v>0</v>
      </c>
      <c r="H75" s="377">
        <v>0</v>
      </c>
    </row>
    <row r="76" spans="2:8" x14ac:dyDescent="0.2">
      <c r="B76" s="386"/>
      <c r="C76" s="388" t="s">
        <v>705</v>
      </c>
      <c r="D76" s="441"/>
      <c r="E76" s="377">
        <v>0</v>
      </c>
      <c r="F76" s="377">
        <v>0</v>
      </c>
      <c r="G76" s="377">
        <v>0</v>
      </c>
      <c r="H76" s="377">
        <v>0</v>
      </c>
    </row>
    <row r="77" spans="2:8" x14ac:dyDescent="0.2">
      <c r="B77" s="386"/>
      <c r="C77" s="388" t="s">
        <v>707</v>
      </c>
      <c r="D77" s="441"/>
      <c r="E77" s="377">
        <v>0</v>
      </c>
      <c r="F77" s="377">
        <v>0</v>
      </c>
      <c r="G77" s="377">
        <v>0</v>
      </c>
      <c r="H77" s="377">
        <v>0</v>
      </c>
    </row>
    <row r="78" spans="2:8" x14ac:dyDescent="0.2">
      <c r="B78" s="386"/>
      <c r="C78" s="388" t="s">
        <v>706</v>
      </c>
      <c r="D78" s="441"/>
      <c r="E78" s="377">
        <v>0</v>
      </c>
      <c r="F78" s="377">
        <v>0</v>
      </c>
      <c r="G78" s="377">
        <v>0</v>
      </c>
      <c r="H78" s="377">
        <v>0</v>
      </c>
    </row>
    <row r="79" spans="2:8" ht="10.5" x14ac:dyDescent="0.25">
      <c r="B79" s="386"/>
      <c r="C79" s="954" t="s">
        <v>360</v>
      </c>
      <c r="D79" s="956"/>
      <c r="E79" s="379">
        <f>E73+E67</f>
        <v>0</v>
      </c>
      <c r="F79" s="379">
        <f>F73+F67</f>
        <v>0</v>
      </c>
      <c r="G79" s="379">
        <f>G73+G67</f>
        <v>0</v>
      </c>
      <c r="H79" s="379">
        <f>H73+H67</f>
        <v>0</v>
      </c>
    </row>
    <row r="80" spans="2:8" ht="10.5" x14ac:dyDescent="0.25">
      <c r="B80" s="386"/>
      <c r="C80" s="440" t="s">
        <v>361</v>
      </c>
      <c r="D80" s="441"/>
      <c r="E80" s="377">
        <v>0</v>
      </c>
      <c r="F80" s="377">
        <v>0</v>
      </c>
      <c r="G80" s="377">
        <v>0</v>
      </c>
      <c r="H80" s="377">
        <v>0</v>
      </c>
    </row>
    <row r="81" spans="2:8" ht="10.5" x14ac:dyDescent="0.25">
      <c r="B81" s="386"/>
      <c r="C81" s="440" t="s">
        <v>352</v>
      </c>
      <c r="D81" s="441"/>
      <c r="E81" s="389">
        <v>0</v>
      </c>
      <c r="F81" s="389">
        <v>0</v>
      </c>
      <c r="G81" s="389">
        <v>0</v>
      </c>
      <c r="H81" s="389">
        <v>0</v>
      </c>
    </row>
    <row r="82" spans="2:8" ht="10.5" x14ac:dyDescent="0.25">
      <c r="B82" s="386"/>
      <c r="C82" s="954" t="s">
        <v>362</v>
      </c>
      <c r="D82" s="956"/>
      <c r="E82" s="381">
        <f>E79+E64+E49+E34+E19+E80</f>
        <v>0</v>
      </c>
      <c r="F82" s="381">
        <f t="shared" ref="F82:H82" si="0">F79+F64+F49+F34+F19+F80</f>
        <v>0</v>
      </c>
      <c r="G82" s="381">
        <f t="shared" si="0"/>
        <v>0</v>
      </c>
      <c r="H82" s="381">
        <f t="shared" si="0"/>
        <v>0</v>
      </c>
    </row>
    <row r="83" spans="2:8" ht="10.5" x14ac:dyDescent="0.25">
      <c r="B83" s="386"/>
      <c r="C83" s="951"/>
      <c r="D83" s="951"/>
      <c r="E83" s="951"/>
      <c r="F83" s="951"/>
      <c r="G83" s="951"/>
      <c r="H83" s="951"/>
    </row>
    <row r="84" spans="2:8" ht="10.5" x14ac:dyDescent="0.2">
      <c r="B84" s="386"/>
      <c r="C84" s="953"/>
      <c r="D84" s="953"/>
      <c r="E84" s="718" t="str">
        <f>E4</f>
        <v>2023/24</v>
      </c>
      <c r="F84" s="718" t="str">
        <f>F4</f>
        <v>2024/25</v>
      </c>
      <c r="G84" s="718" t="str">
        <f>G4</f>
        <v>2025/26</v>
      </c>
      <c r="H84" s="718" t="str">
        <f>H4</f>
        <v>2026/27</v>
      </c>
    </row>
    <row r="85" spans="2:8" ht="10.5" x14ac:dyDescent="0.25">
      <c r="B85" s="386"/>
      <c r="C85" s="957"/>
      <c r="D85" s="953"/>
      <c r="E85" s="719" t="s">
        <v>331</v>
      </c>
      <c r="F85" s="719" t="s">
        <v>331</v>
      </c>
      <c r="G85" s="719" t="s">
        <v>331</v>
      </c>
      <c r="H85" s="719" t="s">
        <v>331</v>
      </c>
    </row>
    <row r="86" spans="2:8" ht="10.5" x14ac:dyDescent="0.25">
      <c r="B86" s="386"/>
      <c r="C86" s="954" t="s">
        <v>357</v>
      </c>
      <c r="D86" s="954"/>
      <c r="E86" s="954"/>
      <c r="F86" s="954"/>
      <c r="G86" s="954"/>
      <c r="H86" s="954"/>
    </row>
    <row r="87" spans="2:8" x14ac:dyDescent="0.2">
      <c r="B87" s="386"/>
      <c r="C87" s="955" t="s">
        <v>358</v>
      </c>
      <c r="D87" s="956"/>
      <c r="E87" s="390">
        <f>SUM(E88:E92)</f>
        <v>0</v>
      </c>
      <c r="F87" s="390">
        <f>SUM(F88:F92)</f>
        <v>0</v>
      </c>
      <c r="G87" s="390">
        <f>SUM(G88:G92)</f>
        <v>0</v>
      </c>
      <c r="H87" s="390">
        <f>SUM(H88:H92)</f>
        <v>0</v>
      </c>
    </row>
    <row r="88" spans="2:8" x14ac:dyDescent="0.2">
      <c r="B88" s="386"/>
      <c r="C88" s="388" t="s">
        <v>703</v>
      </c>
      <c r="D88" s="441"/>
      <c r="E88" s="390">
        <v>0</v>
      </c>
      <c r="F88" s="390">
        <v>0</v>
      </c>
      <c r="G88" s="390">
        <v>0</v>
      </c>
      <c r="H88" s="390">
        <v>0</v>
      </c>
    </row>
    <row r="89" spans="2:8" x14ac:dyDescent="0.2">
      <c r="B89" s="386"/>
      <c r="C89" s="388" t="s">
        <v>704</v>
      </c>
      <c r="D89" s="441"/>
      <c r="E89" s="390">
        <v>0</v>
      </c>
      <c r="F89" s="390">
        <v>0</v>
      </c>
      <c r="G89" s="390">
        <v>0</v>
      </c>
      <c r="H89" s="390">
        <v>0</v>
      </c>
    </row>
    <row r="90" spans="2:8" x14ac:dyDescent="0.2">
      <c r="B90" s="386"/>
      <c r="C90" s="388" t="s">
        <v>705</v>
      </c>
      <c r="D90" s="441"/>
      <c r="E90" s="390">
        <v>0</v>
      </c>
      <c r="F90" s="390">
        <v>0</v>
      </c>
      <c r="G90" s="390">
        <v>0</v>
      </c>
      <c r="H90" s="390">
        <v>0</v>
      </c>
    </row>
    <row r="91" spans="2:8" x14ac:dyDescent="0.2">
      <c r="B91" s="386"/>
      <c r="C91" s="388" t="s">
        <v>707</v>
      </c>
      <c r="D91" s="441"/>
      <c r="E91" s="390">
        <v>0</v>
      </c>
      <c r="F91" s="390">
        <v>0</v>
      </c>
      <c r="G91" s="390">
        <v>0</v>
      </c>
      <c r="H91" s="390">
        <v>0</v>
      </c>
    </row>
    <row r="92" spans="2:8" x14ac:dyDescent="0.2">
      <c r="B92" s="386"/>
      <c r="C92" s="388" t="s">
        <v>706</v>
      </c>
      <c r="D92" s="441"/>
      <c r="E92" s="390">
        <v>0</v>
      </c>
      <c r="F92" s="390">
        <v>0</v>
      </c>
      <c r="G92" s="390">
        <v>0</v>
      </c>
      <c r="H92" s="390">
        <v>0</v>
      </c>
    </row>
    <row r="93" spans="2:8" x14ac:dyDescent="0.2">
      <c r="B93" s="386"/>
      <c r="C93" s="955" t="s">
        <v>359</v>
      </c>
      <c r="D93" s="955"/>
      <c r="E93" s="390">
        <f>SUM(E94:E98)</f>
        <v>0</v>
      </c>
      <c r="F93" s="390">
        <f>SUM(F94:F98)</f>
        <v>0</v>
      </c>
      <c r="G93" s="390">
        <f>SUM(G94:G98)</f>
        <v>0</v>
      </c>
      <c r="H93" s="390">
        <f>SUM(H94:H98)</f>
        <v>0</v>
      </c>
    </row>
    <row r="94" spans="2:8" x14ac:dyDescent="0.2">
      <c r="B94" s="386"/>
      <c r="C94" s="388" t="s">
        <v>703</v>
      </c>
      <c r="D94" s="441"/>
      <c r="E94" s="390">
        <v>0</v>
      </c>
      <c r="F94" s="390">
        <v>0</v>
      </c>
      <c r="G94" s="390">
        <v>0</v>
      </c>
      <c r="H94" s="390">
        <v>0</v>
      </c>
    </row>
    <row r="95" spans="2:8" x14ac:dyDescent="0.2">
      <c r="B95" s="386"/>
      <c r="C95" s="388" t="s">
        <v>704</v>
      </c>
      <c r="D95" s="441"/>
      <c r="E95" s="390">
        <v>0</v>
      </c>
      <c r="F95" s="390">
        <v>0</v>
      </c>
      <c r="G95" s="390">
        <v>0</v>
      </c>
      <c r="H95" s="390">
        <v>0</v>
      </c>
    </row>
    <row r="96" spans="2:8" x14ac:dyDescent="0.2">
      <c r="B96" s="386"/>
      <c r="C96" s="388" t="s">
        <v>705</v>
      </c>
      <c r="D96" s="441"/>
      <c r="E96" s="390">
        <v>0</v>
      </c>
      <c r="F96" s="390">
        <v>0</v>
      </c>
      <c r="G96" s="390">
        <v>0</v>
      </c>
      <c r="H96" s="390">
        <v>0</v>
      </c>
    </row>
    <row r="97" spans="2:8" x14ac:dyDescent="0.2">
      <c r="B97" s="386"/>
      <c r="C97" s="388" t="s">
        <v>707</v>
      </c>
      <c r="D97" s="441"/>
      <c r="E97" s="390">
        <v>0</v>
      </c>
      <c r="F97" s="390">
        <v>0</v>
      </c>
      <c r="G97" s="390">
        <v>0</v>
      </c>
      <c r="H97" s="390">
        <v>0</v>
      </c>
    </row>
    <row r="98" spans="2:8" x14ac:dyDescent="0.2">
      <c r="B98" s="386"/>
      <c r="C98" s="388" t="s">
        <v>706</v>
      </c>
      <c r="D98" s="441"/>
      <c r="E98" s="390">
        <v>0</v>
      </c>
      <c r="F98" s="390">
        <v>0</v>
      </c>
      <c r="G98" s="390">
        <v>0</v>
      </c>
      <c r="H98" s="390">
        <v>0</v>
      </c>
    </row>
    <row r="99" spans="2:8" ht="10.5" x14ac:dyDescent="0.25">
      <c r="B99" s="386"/>
      <c r="C99" s="954" t="s">
        <v>360</v>
      </c>
      <c r="D99" s="956"/>
      <c r="E99" s="389">
        <f>E93+E87</f>
        <v>0</v>
      </c>
      <c r="F99" s="389">
        <f>F93+F87</f>
        <v>0</v>
      </c>
      <c r="G99" s="389">
        <f>G93+G87</f>
        <v>0</v>
      </c>
      <c r="H99" s="389">
        <f>H93+H87</f>
        <v>0</v>
      </c>
    </row>
    <row r="100" spans="2:8" ht="10.5" x14ac:dyDescent="0.25">
      <c r="B100" s="386"/>
      <c r="C100" s="951"/>
      <c r="D100" s="951"/>
      <c r="E100" s="951"/>
      <c r="F100" s="951"/>
      <c r="G100" s="951"/>
      <c r="H100" s="951"/>
    </row>
    <row r="101" spans="2:8" ht="10.5" x14ac:dyDescent="0.25">
      <c r="B101" s="386"/>
      <c r="C101" s="954" t="s">
        <v>357</v>
      </c>
      <c r="D101" s="954"/>
      <c r="E101" s="954"/>
      <c r="F101" s="954"/>
      <c r="G101" s="954"/>
      <c r="H101" s="954"/>
    </row>
    <row r="102" spans="2:8" x14ac:dyDescent="0.2">
      <c r="B102" s="386"/>
      <c r="C102" s="955" t="s">
        <v>358</v>
      </c>
      <c r="D102" s="956"/>
      <c r="E102" s="390">
        <f>SUM(E103:E107)</f>
        <v>0</v>
      </c>
      <c r="F102" s="390">
        <f>SUM(F103:F107)</f>
        <v>0</v>
      </c>
      <c r="G102" s="390">
        <f>SUM(G103:G107)</f>
        <v>0</v>
      </c>
      <c r="H102" s="390">
        <f>SUM(H103:H107)</f>
        <v>0</v>
      </c>
    </row>
    <row r="103" spans="2:8" x14ac:dyDescent="0.2">
      <c r="B103" s="386"/>
      <c r="C103" s="388" t="s">
        <v>703</v>
      </c>
      <c r="D103" s="441"/>
      <c r="E103" s="390">
        <v>0</v>
      </c>
      <c r="F103" s="390">
        <v>0</v>
      </c>
      <c r="G103" s="390">
        <v>0</v>
      </c>
      <c r="H103" s="390">
        <v>0</v>
      </c>
    </row>
    <row r="104" spans="2:8" x14ac:dyDescent="0.2">
      <c r="B104" s="386"/>
      <c r="C104" s="388" t="s">
        <v>704</v>
      </c>
      <c r="D104" s="441"/>
      <c r="E104" s="390">
        <v>0</v>
      </c>
      <c r="F104" s="390">
        <v>0</v>
      </c>
      <c r="G104" s="390">
        <v>0</v>
      </c>
      <c r="H104" s="390">
        <v>0</v>
      </c>
    </row>
    <row r="105" spans="2:8" x14ac:dyDescent="0.2">
      <c r="B105" s="386"/>
      <c r="C105" s="388" t="s">
        <v>705</v>
      </c>
      <c r="D105" s="441"/>
      <c r="E105" s="390">
        <v>0</v>
      </c>
      <c r="F105" s="390">
        <v>0</v>
      </c>
      <c r="G105" s="390">
        <v>0</v>
      </c>
      <c r="H105" s="390">
        <v>0</v>
      </c>
    </row>
    <row r="106" spans="2:8" x14ac:dyDescent="0.2">
      <c r="B106" s="386"/>
      <c r="C106" s="388" t="s">
        <v>707</v>
      </c>
      <c r="D106" s="441"/>
      <c r="E106" s="390">
        <v>0</v>
      </c>
      <c r="F106" s="390">
        <v>0</v>
      </c>
      <c r="G106" s="390">
        <v>0</v>
      </c>
      <c r="H106" s="390">
        <v>0</v>
      </c>
    </row>
    <row r="107" spans="2:8" x14ac:dyDescent="0.2">
      <c r="B107" s="386"/>
      <c r="C107" s="388" t="s">
        <v>706</v>
      </c>
      <c r="D107" s="441"/>
      <c r="E107" s="390">
        <v>0</v>
      </c>
      <c r="F107" s="390">
        <v>0</v>
      </c>
      <c r="G107" s="390">
        <v>0</v>
      </c>
      <c r="H107" s="390">
        <v>0</v>
      </c>
    </row>
    <row r="108" spans="2:8" x14ac:dyDescent="0.2">
      <c r="B108" s="386"/>
      <c r="C108" s="955" t="s">
        <v>359</v>
      </c>
      <c r="D108" s="956"/>
      <c r="E108" s="390">
        <f>SUM(E109:E113)</f>
        <v>0</v>
      </c>
      <c r="F108" s="390">
        <f>SUM(F109:F113)</f>
        <v>0</v>
      </c>
      <c r="G108" s="390">
        <f>SUM(G109:G113)</f>
        <v>0</v>
      </c>
      <c r="H108" s="390">
        <f>SUM(H109:H113)</f>
        <v>0</v>
      </c>
    </row>
    <row r="109" spans="2:8" x14ac:dyDescent="0.2">
      <c r="B109" s="386"/>
      <c r="C109" s="388" t="s">
        <v>703</v>
      </c>
      <c r="D109" s="441"/>
      <c r="E109" s="390">
        <v>0</v>
      </c>
      <c r="F109" s="390">
        <v>0</v>
      </c>
      <c r="G109" s="390">
        <v>0</v>
      </c>
      <c r="H109" s="390">
        <v>0</v>
      </c>
    </row>
    <row r="110" spans="2:8" x14ac:dyDescent="0.2">
      <c r="B110" s="386"/>
      <c r="C110" s="388" t="s">
        <v>704</v>
      </c>
      <c r="D110" s="441"/>
      <c r="E110" s="390">
        <v>0</v>
      </c>
      <c r="F110" s="390">
        <v>0</v>
      </c>
      <c r="G110" s="390">
        <v>0</v>
      </c>
      <c r="H110" s="390">
        <v>0</v>
      </c>
    </row>
    <row r="111" spans="2:8" x14ac:dyDescent="0.2">
      <c r="B111" s="386"/>
      <c r="C111" s="388" t="s">
        <v>705</v>
      </c>
      <c r="D111" s="441"/>
      <c r="E111" s="390">
        <v>0</v>
      </c>
      <c r="F111" s="390">
        <v>0</v>
      </c>
      <c r="G111" s="390">
        <v>0</v>
      </c>
      <c r="H111" s="390">
        <v>0</v>
      </c>
    </row>
    <row r="112" spans="2:8" x14ac:dyDescent="0.2">
      <c r="B112" s="386"/>
      <c r="C112" s="388" t="s">
        <v>707</v>
      </c>
      <c r="D112" s="441"/>
      <c r="E112" s="390">
        <v>0</v>
      </c>
      <c r="F112" s="390">
        <v>0</v>
      </c>
      <c r="G112" s="390">
        <v>0</v>
      </c>
      <c r="H112" s="390">
        <v>0</v>
      </c>
    </row>
    <row r="113" spans="2:8" x14ac:dyDescent="0.2">
      <c r="B113" s="386"/>
      <c r="C113" s="388" t="s">
        <v>706</v>
      </c>
      <c r="D113" s="441"/>
      <c r="E113" s="390">
        <v>0</v>
      </c>
      <c r="F113" s="390">
        <v>0</v>
      </c>
      <c r="G113" s="390">
        <v>0</v>
      </c>
      <c r="H113" s="390">
        <v>0</v>
      </c>
    </row>
    <row r="114" spans="2:8" ht="10.5" x14ac:dyDescent="0.25">
      <c r="B114" s="386"/>
      <c r="C114" s="954" t="s">
        <v>360</v>
      </c>
      <c r="D114" s="956"/>
      <c r="E114" s="389">
        <f>E108+E102</f>
        <v>0</v>
      </c>
      <c r="F114" s="389">
        <f>F108+F102</f>
        <v>0</v>
      </c>
      <c r="G114" s="389">
        <f>G108+G102</f>
        <v>0</v>
      </c>
      <c r="H114" s="389">
        <f>H108+H102</f>
        <v>0</v>
      </c>
    </row>
    <row r="115" spans="2:8" ht="10.5" x14ac:dyDescent="0.25">
      <c r="B115" s="386"/>
      <c r="C115" s="954"/>
      <c r="D115" s="954"/>
      <c r="E115" s="954"/>
      <c r="F115" s="954"/>
      <c r="G115" s="954"/>
      <c r="H115" s="954"/>
    </row>
    <row r="116" spans="2:8" ht="10.5" x14ac:dyDescent="0.25">
      <c r="B116" s="386"/>
      <c r="C116" s="954" t="s">
        <v>357</v>
      </c>
      <c r="D116" s="954"/>
      <c r="E116" s="954"/>
      <c r="F116" s="954"/>
      <c r="G116" s="954"/>
      <c r="H116" s="954"/>
    </row>
    <row r="117" spans="2:8" x14ac:dyDescent="0.2">
      <c r="B117" s="386"/>
      <c r="C117" s="955" t="s">
        <v>358</v>
      </c>
      <c r="D117" s="956"/>
      <c r="E117" s="390">
        <f>SUM(E118:E122)</f>
        <v>0</v>
      </c>
      <c r="F117" s="390">
        <f>SUM(F118:F122)</f>
        <v>0</v>
      </c>
      <c r="G117" s="390">
        <f>SUM(G118:G122)</f>
        <v>0</v>
      </c>
      <c r="H117" s="390">
        <f>SUM(H118:H122)</f>
        <v>0</v>
      </c>
    </row>
    <row r="118" spans="2:8" x14ac:dyDescent="0.2">
      <c r="B118" s="386"/>
      <c r="C118" s="388" t="s">
        <v>703</v>
      </c>
      <c r="D118" s="441"/>
      <c r="E118" s="390">
        <v>0</v>
      </c>
      <c r="F118" s="390">
        <v>0</v>
      </c>
      <c r="G118" s="390">
        <v>0</v>
      </c>
      <c r="H118" s="390">
        <v>0</v>
      </c>
    </row>
    <row r="119" spans="2:8" x14ac:dyDescent="0.2">
      <c r="B119" s="386"/>
      <c r="C119" s="388" t="s">
        <v>704</v>
      </c>
      <c r="D119" s="441"/>
      <c r="E119" s="390">
        <v>0</v>
      </c>
      <c r="F119" s="390">
        <v>0</v>
      </c>
      <c r="G119" s="390">
        <v>0</v>
      </c>
      <c r="H119" s="390">
        <v>0</v>
      </c>
    </row>
    <row r="120" spans="2:8" x14ac:dyDescent="0.2">
      <c r="B120" s="386"/>
      <c r="C120" s="388" t="s">
        <v>705</v>
      </c>
      <c r="D120" s="441"/>
      <c r="E120" s="390">
        <v>0</v>
      </c>
      <c r="F120" s="390">
        <v>0</v>
      </c>
      <c r="G120" s="390">
        <v>0</v>
      </c>
      <c r="H120" s="390">
        <v>0</v>
      </c>
    </row>
    <row r="121" spans="2:8" x14ac:dyDescent="0.2">
      <c r="B121" s="386"/>
      <c r="C121" s="388" t="s">
        <v>707</v>
      </c>
      <c r="D121" s="441"/>
      <c r="E121" s="390">
        <v>0</v>
      </c>
      <c r="F121" s="390">
        <v>0</v>
      </c>
      <c r="G121" s="390">
        <v>0</v>
      </c>
      <c r="H121" s="390">
        <v>0</v>
      </c>
    </row>
    <row r="122" spans="2:8" x14ac:dyDescent="0.2">
      <c r="B122" s="386"/>
      <c r="C122" s="388" t="s">
        <v>706</v>
      </c>
      <c r="D122" s="441"/>
      <c r="E122" s="390">
        <v>0</v>
      </c>
      <c r="F122" s="390">
        <v>0</v>
      </c>
      <c r="G122" s="390">
        <v>0</v>
      </c>
      <c r="H122" s="390">
        <v>0</v>
      </c>
    </row>
    <row r="123" spans="2:8" x14ac:dyDescent="0.2">
      <c r="B123" s="386"/>
      <c r="C123" s="955" t="s">
        <v>359</v>
      </c>
      <c r="D123" s="956"/>
      <c r="E123" s="390">
        <f>SUM(E124:E128)</f>
        <v>0</v>
      </c>
      <c r="F123" s="390">
        <f>SUM(F124:F128)</f>
        <v>0</v>
      </c>
      <c r="G123" s="390">
        <f>SUM(G124:G128)</f>
        <v>0</v>
      </c>
      <c r="H123" s="390">
        <f>SUM(H124:H128)</f>
        <v>0</v>
      </c>
    </row>
    <row r="124" spans="2:8" x14ac:dyDescent="0.2">
      <c r="B124" s="386"/>
      <c r="C124" s="388" t="s">
        <v>703</v>
      </c>
      <c r="D124" s="441"/>
      <c r="E124" s="390">
        <v>0</v>
      </c>
      <c r="F124" s="390">
        <v>0</v>
      </c>
      <c r="G124" s="390">
        <v>0</v>
      </c>
      <c r="H124" s="390">
        <v>0</v>
      </c>
    </row>
    <row r="125" spans="2:8" x14ac:dyDescent="0.2">
      <c r="B125" s="386"/>
      <c r="C125" s="388" t="s">
        <v>704</v>
      </c>
      <c r="D125" s="441"/>
      <c r="E125" s="390">
        <v>0</v>
      </c>
      <c r="F125" s="390">
        <v>0</v>
      </c>
      <c r="G125" s="390">
        <v>0</v>
      </c>
      <c r="H125" s="390">
        <v>0</v>
      </c>
    </row>
    <row r="126" spans="2:8" x14ac:dyDescent="0.2">
      <c r="B126" s="386"/>
      <c r="C126" s="388" t="s">
        <v>705</v>
      </c>
      <c r="D126" s="441"/>
      <c r="E126" s="390">
        <v>0</v>
      </c>
      <c r="F126" s="390">
        <v>0</v>
      </c>
      <c r="G126" s="390">
        <v>0</v>
      </c>
      <c r="H126" s="390">
        <v>0</v>
      </c>
    </row>
    <row r="127" spans="2:8" x14ac:dyDescent="0.2">
      <c r="B127" s="386"/>
      <c r="C127" s="388" t="s">
        <v>707</v>
      </c>
      <c r="D127" s="441"/>
      <c r="E127" s="390">
        <v>0</v>
      </c>
      <c r="F127" s="390">
        <v>0</v>
      </c>
      <c r="G127" s="390">
        <v>0</v>
      </c>
      <c r="H127" s="390">
        <v>0</v>
      </c>
    </row>
    <row r="128" spans="2:8" x14ac:dyDescent="0.2">
      <c r="B128" s="386"/>
      <c r="C128" s="388" t="s">
        <v>706</v>
      </c>
      <c r="D128" s="441"/>
      <c r="E128" s="390">
        <v>0</v>
      </c>
      <c r="F128" s="390">
        <v>0</v>
      </c>
      <c r="G128" s="390">
        <v>0</v>
      </c>
      <c r="H128" s="390">
        <v>0</v>
      </c>
    </row>
    <row r="129" spans="2:8" ht="10.5" x14ac:dyDescent="0.25">
      <c r="B129" s="386"/>
      <c r="C129" s="954" t="s">
        <v>360</v>
      </c>
      <c r="D129" s="956"/>
      <c r="E129" s="389">
        <f>E123+E117</f>
        <v>0</v>
      </c>
      <c r="F129" s="389">
        <f>F123+F117</f>
        <v>0</v>
      </c>
      <c r="G129" s="389">
        <f>G123+G117</f>
        <v>0</v>
      </c>
      <c r="H129" s="389">
        <f>H123+H117</f>
        <v>0</v>
      </c>
    </row>
    <row r="130" spans="2:8" ht="10.5" x14ac:dyDescent="0.25">
      <c r="B130" s="386"/>
      <c r="C130" s="954"/>
      <c r="D130" s="954"/>
      <c r="E130" s="954"/>
      <c r="F130" s="954"/>
      <c r="G130" s="954"/>
      <c r="H130" s="954"/>
    </row>
    <row r="131" spans="2:8" ht="10.5" x14ac:dyDescent="0.25">
      <c r="B131" s="386"/>
      <c r="C131" s="954" t="s">
        <v>357</v>
      </c>
      <c r="D131" s="954"/>
      <c r="E131" s="954"/>
      <c r="F131" s="954"/>
      <c r="G131" s="954"/>
      <c r="H131" s="954"/>
    </row>
    <row r="132" spans="2:8" x14ac:dyDescent="0.2">
      <c r="B132" s="386"/>
      <c r="C132" s="955" t="s">
        <v>358</v>
      </c>
      <c r="D132" s="956"/>
      <c r="E132" s="390">
        <f>SUM(E133:E137)</f>
        <v>0</v>
      </c>
      <c r="F132" s="390">
        <f>SUM(F133:F137)</f>
        <v>0</v>
      </c>
      <c r="G132" s="390">
        <f>SUM(G133:G137)</f>
        <v>0</v>
      </c>
      <c r="H132" s="390">
        <f>SUM(H133:H137)</f>
        <v>0</v>
      </c>
    </row>
    <row r="133" spans="2:8" x14ac:dyDescent="0.2">
      <c r="B133" s="386"/>
      <c r="C133" s="388" t="s">
        <v>703</v>
      </c>
      <c r="D133" s="441"/>
      <c r="E133" s="390">
        <v>0</v>
      </c>
      <c r="F133" s="390">
        <v>0</v>
      </c>
      <c r="G133" s="390">
        <v>0</v>
      </c>
      <c r="H133" s="390">
        <v>0</v>
      </c>
    </row>
    <row r="134" spans="2:8" x14ac:dyDescent="0.2">
      <c r="B134" s="386"/>
      <c r="C134" s="388" t="s">
        <v>704</v>
      </c>
      <c r="D134" s="441"/>
      <c r="E134" s="390">
        <v>0</v>
      </c>
      <c r="F134" s="390">
        <v>0</v>
      </c>
      <c r="G134" s="390">
        <v>0</v>
      </c>
      <c r="H134" s="390">
        <v>0</v>
      </c>
    </row>
    <row r="135" spans="2:8" x14ac:dyDescent="0.2">
      <c r="B135" s="386"/>
      <c r="C135" s="388" t="s">
        <v>705</v>
      </c>
      <c r="D135" s="441"/>
      <c r="E135" s="390">
        <v>0</v>
      </c>
      <c r="F135" s="390">
        <v>0</v>
      </c>
      <c r="G135" s="390">
        <v>0</v>
      </c>
      <c r="H135" s="390">
        <v>0</v>
      </c>
    </row>
    <row r="136" spans="2:8" x14ac:dyDescent="0.2">
      <c r="B136" s="386"/>
      <c r="C136" s="388" t="s">
        <v>707</v>
      </c>
      <c r="D136" s="441"/>
      <c r="E136" s="390">
        <v>0</v>
      </c>
      <c r="F136" s="390">
        <v>0</v>
      </c>
      <c r="G136" s="390">
        <v>0</v>
      </c>
      <c r="H136" s="390">
        <v>0</v>
      </c>
    </row>
    <row r="137" spans="2:8" x14ac:dyDescent="0.2">
      <c r="B137" s="386"/>
      <c r="C137" s="388" t="s">
        <v>706</v>
      </c>
      <c r="D137" s="441"/>
      <c r="E137" s="390">
        <v>0</v>
      </c>
      <c r="F137" s="390">
        <v>0</v>
      </c>
      <c r="G137" s="390">
        <v>0</v>
      </c>
      <c r="H137" s="390">
        <v>0</v>
      </c>
    </row>
    <row r="138" spans="2:8" x14ac:dyDescent="0.2">
      <c r="B138" s="386"/>
      <c r="C138" s="955" t="s">
        <v>359</v>
      </c>
      <c r="D138" s="956"/>
      <c r="E138" s="390">
        <f>SUM(E139:E143)</f>
        <v>0</v>
      </c>
      <c r="F138" s="390">
        <f>SUM(F139:F143)</f>
        <v>0</v>
      </c>
      <c r="G138" s="390">
        <f>SUM(G139:G143)</f>
        <v>0</v>
      </c>
      <c r="H138" s="390">
        <f>SUM(H139:H143)</f>
        <v>0</v>
      </c>
    </row>
    <row r="139" spans="2:8" x14ac:dyDescent="0.2">
      <c r="B139" s="386"/>
      <c r="C139" s="388" t="s">
        <v>703</v>
      </c>
      <c r="D139" s="441"/>
      <c r="E139" s="390">
        <v>0</v>
      </c>
      <c r="F139" s="390">
        <v>0</v>
      </c>
      <c r="G139" s="390">
        <v>0</v>
      </c>
      <c r="H139" s="390">
        <v>0</v>
      </c>
    </row>
    <row r="140" spans="2:8" x14ac:dyDescent="0.2">
      <c r="B140" s="386"/>
      <c r="C140" s="388" t="s">
        <v>704</v>
      </c>
      <c r="D140" s="441"/>
      <c r="E140" s="390">
        <v>0</v>
      </c>
      <c r="F140" s="390">
        <v>0</v>
      </c>
      <c r="G140" s="390">
        <v>0</v>
      </c>
      <c r="H140" s="390">
        <v>0</v>
      </c>
    </row>
    <row r="141" spans="2:8" x14ac:dyDescent="0.2">
      <c r="B141" s="386"/>
      <c r="C141" s="388" t="s">
        <v>705</v>
      </c>
      <c r="D141" s="441"/>
      <c r="E141" s="390">
        <v>0</v>
      </c>
      <c r="F141" s="390">
        <v>0</v>
      </c>
      <c r="G141" s="390">
        <v>0</v>
      </c>
      <c r="H141" s="390">
        <v>0</v>
      </c>
    </row>
    <row r="142" spans="2:8" x14ac:dyDescent="0.2">
      <c r="B142" s="386"/>
      <c r="C142" s="388" t="s">
        <v>707</v>
      </c>
      <c r="D142" s="441"/>
      <c r="E142" s="390">
        <v>0</v>
      </c>
      <c r="F142" s="390">
        <v>0</v>
      </c>
      <c r="G142" s="390">
        <v>0</v>
      </c>
      <c r="H142" s="390">
        <v>0</v>
      </c>
    </row>
    <row r="143" spans="2:8" x14ac:dyDescent="0.2">
      <c r="B143" s="386"/>
      <c r="C143" s="388" t="s">
        <v>706</v>
      </c>
      <c r="D143" s="441"/>
      <c r="E143" s="390">
        <v>0</v>
      </c>
      <c r="F143" s="390">
        <v>0</v>
      </c>
      <c r="G143" s="390">
        <v>0</v>
      </c>
      <c r="H143" s="390">
        <v>0</v>
      </c>
    </row>
    <row r="144" spans="2:8" ht="10.5" x14ac:dyDescent="0.25">
      <c r="B144" s="386"/>
      <c r="C144" s="954" t="s">
        <v>360</v>
      </c>
      <c r="D144" s="956"/>
      <c r="E144" s="389">
        <f>E138+E132</f>
        <v>0</v>
      </c>
      <c r="F144" s="389">
        <f>F138+F132</f>
        <v>0</v>
      </c>
      <c r="G144" s="389">
        <f>G138+G132</f>
        <v>0</v>
      </c>
      <c r="H144" s="389">
        <f>H138+H132</f>
        <v>0</v>
      </c>
    </row>
    <row r="145" spans="2:8" ht="10.5" x14ac:dyDescent="0.25">
      <c r="B145" s="386"/>
      <c r="C145" s="951"/>
      <c r="D145" s="951"/>
      <c r="E145" s="951"/>
      <c r="F145" s="951"/>
      <c r="G145" s="951"/>
      <c r="H145" s="951"/>
    </row>
    <row r="146" spans="2:8" ht="10.5" x14ac:dyDescent="0.25">
      <c r="B146" s="386"/>
      <c r="C146" s="954" t="s">
        <v>357</v>
      </c>
      <c r="D146" s="954"/>
      <c r="E146" s="954"/>
      <c r="F146" s="954"/>
      <c r="G146" s="954"/>
      <c r="H146" s="954"/>
    </row>
    <row r="147" spans="2:8" x14ac:dyDescent="0.2">
      <c r="B147" s="386"/>
      <c r="C147" s="955" t="s">
        <v>358</v>
      </c>
      <c r="D147" s="956"/>
      <c r="E147" s="390">
        <f>SUM(E148:E152)</f>
        <v>0</v>
      </c>
      <c r="F147" s="390">
        <f>SUM(F148:F152)</f>
        <v>0</v>
      </c>
      <c r="G147" s="390">
        <f>SUM(G148:G152)</f>
        <v>0</v>
      </c>
      <c r="H147" s="390">
        <f>SUM(H148:H152)</f>
        <v>0</v>
      </c>
    </row>
    <row r="148" spans="2:8" x14ac:dyDescent="0.2">
      <c r="B148" s="386"/>
      <c r="C148" s="388" t="s">
        <v>703</v>
      </c>
      <c r="D148" s="441"/>
      <c r="E148" s="390">
        <v>0</v>
      </c>
      <c r="F148" s="390">
        <v>0</v>
      </c>
      <c r="G148" s="390">
        <v>0</v>
      </c>
      <c r="H148" s="390">
        <v>0</v>
      </c>
    </row>
    <row r="149" spans="2:8" x14ac:dyDescent="0.2">
      <c r="B149" s="386"/>
      <c r="C149" s="388" t="s">
        <v>704</v>
      </c>
      <c r="D149" s="441"/>
      <c r="E149" s="390">
        <v>0</v>
      </c>
      <c r="F149" s="390">
        <v>0</v>
      </c>
      <c r="G149" s="390">
        <v>0</v>
      </c>
      <c r="H149" s="390">
        <v>0</v>
      </c>
    </row>
    <row r="150" spans="2:8" x14ac:dyDescent="0.2">
      <c r="B150" s="386"/>
      <c r="C150" s="388" t="s">
        <v>705</v>
      </c>
      <c r="D150" s="441"/>
      <c r="E150" s="390">
        <v>0</v>
      </c>
      <c r="F150" s="390">
        <v>0</v>
      </c>
      <c r="G150" s="390">
        <v>0</v>
      </c>
      <c r="H150" s="390">
        <v>0</v>
      </c>
    </row>
    <row r="151" spans="2:8" x14ac:dyDescent="0.2">
      <c r="B151" s="386"/>
      <c r="C151" s="388" t="s">
        <v>707</v>
      </c>
      <c r="D151" s="441"/>
      <c r="E151" s="390">
        <v>0</v>
      </c>
      <c r="F151" s="390">
        <v>0</v>
      </c>
      <c r="G151" s="390">
        <v>0</v>
      </c>
      <c r="H151" s="390">
        <v>0</v>
      </c>
    </row>
    <row r="152" spans="2:8" x14ac:dyDescent="0.2">
      <c r="B152" s="386"/>
      <c r="C152" s="388" t="s">
        <v>706</v>
      </c>
      <c r="D152" s="441"/>
      <c r="E152" s="390">
        <v>0</v>
      </c>
      <c r="F152" s="390">
        <v>0</v>
      </c>
      <c r="G152" s="390">
        <v>0</v>
      </c>
      <c r="H152" s="390">
        <v>0</v>
      </c>
    </row>
    <row r="153" spans="2:8" x14ac:dyDescent="0.2">
      <c r="B153" s="386"/>
      <c r="C153" s="955" t="s">
        <v>359</v>
      </c>
      <c r="D153" s="956"/>
      <c r="E153" s="390">
        <f>SUM(E154:E158)</f>
        <v>0</v>
      </c>
      <c r="F153" s="390">
        <f>SUM(F154:F158)</f>
        <v>0</v>
      </c>
      <c r="G153" s="390">
        <f>SUM(G154:G158)</f>
        <v>0</v>
      </c>
      <c r="H153" s="390">
        <f>SUM(H154:H158)</f>
        <v>0</v>
      </c>
    </row>
    <row r="154" spans="2:8" x14ac:dyDescent="0.2">
      <c r="B154" s="386"/>
      <c r="C154" s="388" t="s">
        <v>703</v>
      </c>
      <c r="D154" s="441"/>
      <c r="E154" s="390">
        <v>0</v>
      </c>
      <c r="F154" s="390">
        <v>0</v>
      </c>
      <c r="G154" s="390">
        <v>0</v>
      </c>
      <c r="H154" s="390">
        <v>0</v>
      </c>
    </row>
    <row r="155" spans="2:8" x14ac:dyDescent="0.2">
      <c r="B155" s="386"/>
      <c r="C155" s="388" t="s">
        <v>704</v>
      </c>
      <c r="D155" s="441"/>
      <c r="E155" s="390">
        <v>0</v>
      </c>
      <c r="F155" s="390">
        <v>0</v>
      </c>
      <c r="G155" s="390">
        <v>0</v>
      </c>
      <c r="H155" s="390">
        <v>0</v>
      </c>
    </row>
    <row r="156" spans="2:8" x14ac:dyDescent="0.2">
      <c r="B156" s="386"/>
      <c r="C156" s="388" t="s">
        <v>705</v>
      </c>
      <c r="D156" s="441"/>
      <c r="E156" s="390">
        <v>0</v>
      </c>
      <c r="F156" s="390">
        <v>0</v>
      </c>
      <c r="G156" s="390">
        <v>0</v>
      </c>
      <c r="H156" s="390">
        <v>0</v>
      </c>
    </row>
    <row r="157" spans="2:8" x14ac:dyDescent="0.2">
      <c r="B157" s="386"/>
      <c r="C157" s="388" t="s">
        <v>707</v>
      </c>
      <c r="D157" s="441"/>
      <c r="E157" s="390">
        <v>0</v>
      </c>
      <c r="F157" s="390">
        <v>0</v>
      </c>
      <c r="G157" s="390">
        <v>0</v>
      </c>
      <c r="H157" s="390">
        <v>0</v>
      </c>
    </row>
    <row r="158" spans="2:8" x14ac:dyDescent="0.2">
      <c r="B158" s="386"/>
      <c r="C158" s="388" t="s">
        <v>706</v>
      </c>
      <c r="D158" s="441"/>
      <c r="E158" s="390">
        <v>0</v>
      </c>
      <c r="F158" s="390">
        <v>0</v>
      </c>
      <c r="G158" s="390">
        <v>0</v>
      </c>
      <c r="H158" s="390">
        <v>0</v>
      </c>
    </row>
    <row r="159" spans="2:8" ht="10.5" x14ac:dyDescent="0.25">
      <c r="B159" s="386"/>
      <c r="C159" s="954" t="s">
        <v>360</v>
      </c>
      <c r="D159" s="956"/>
      <c r="E159" s="389">
        <f>E153+E147</f>
        <v>0</v>
      </c>
      <c r="F159" s="389">
        <f>F153+F147</f>
        <v>0</v>
      </c>
      <c r="G159" s="389">
        <f>G153+G147</f>
        <v>0</v>
      </c>
      <c r="H159" s="389">
        <f>H153+H147</f>
        <v>0</v>
      </c>
    </row>
    <row r="160" spans="2:8" ht="10.5" x14ac:dyDescent="0.25">
      <c r="B160" s="386"/>
      <c r="C160" s="440" t="s">
        <v>363</v>
      </c>
      <c r="D160" s="441"/>
      <c r="E160" s="389">
        <v>0</v>
      </c>
      <c r="F160" s="389">
        <v>0</v>
      </c>
      <c r="G160" s="389">
        <v>0</v>
      </c>
      <c r="H160" s="389">
        <v>0</v>
      </c>
    </row>
    <row r="161" spans="2:8" ht="10.5" x14ac:dyDescent="0.25">
      <c r="B161" s="386"/>
      <c r="C161" s="440" t="s">
        <v>364</v>
      </c>
      <c r="D161" s="441"/>
      <c r="E161" s="389">
        <v>0</v>
      </c>
      <c r="F161" s="389">
        <v>0</v>
      </c>
      <c r="G161" s="389">
        <v>0</v>
      </c>
      <c r="H161" s="389">
        <v>0</v>
      </c>
    </row>
    <row r="162" spans="2:8" ht="10.5" x14ac:dyDescent="0.25">
      <c r="B162" s="386"/>
      <c r="C162" s="954" t="s">
        <v>334</v>
      </c>
      <c r="D162" s="956"/>
      <c r="E162" s="391">
        <f>E159+E144+E129+E114+E99+E160</f>
        <v>0</v>
      </c>
      <c r="F162" s="391">
        <f t="shared" ref="F162:H162" si="1">F159+F144+F129+F114+F99+F160</f>
        <v>0</v>
      </c>
      <c r="G162" s="391">
        <f t="shared" si="1"/>
        <v>0</v>
      </c>
      <c r="H162" s="391">
        <f t="shared" si="1"/>
        <v>0</v>
      </c>
    </row>
    <row r="163" spans="2:8" x14ac:dyDescent="0.2">
      <c r="B163" s="958"/>
      <c r="C163" s="958"/>
      <c r="D163" s="958"/>
      <c r="E163" s="958"/>
      <c r="F163" s="958"/>
      <c r="G163" s="958"/>
      <c r="H163" s="958"/>
    </row>
    <row r="164" spans="2:8" x14ac:dyDescent="0.2">
      <c r="B164" s="959"/>
      <c r="C164" s="959"/>
      <c r="D164" s="959"/>
      <c r="E164" s="959"/>
      <c r="F164" s="959"/>
      <c r="G164" s="959"/>
      <c r="H164" s="959"/>
    </row>
    <row r="165" spans="2:8" x14ac:dyDescent="0.2">
      <c r="B165" s="371"/>
      <c r="C165" s="371"/>
      <c r="D165" s="371"/>
      <c r="E165" s="392"/>
      <c r="F165" s="392"/>
      <c r="G165" s="392"/>
      <c r="H165" s="392"/>
    </row>
    <row r="166" spans="2:8" x14ac:dyDescent="0.2">
      <c r="C166" s="371"/>
      <c r="D166" s="371"/>
      <c r="E166" s="392"/>
      <c r="F166" s="392"/>
      <c r="G166" s="392"/>
      <c r="H166" s="392"/>
    </row>
    <row r="174" spans="2:8" x14ac:dyDescent="0.2">
      <c r="C174" s="364"/>
      <c r="D174" s="364"/>
      <c r="E174" s="371"/>
      <c r="F174" s="371"/>
      <c r="G174" s="371"/>
      <c r="H174" s="371"/>
    </row>
    <row r="175" spans="2:8" x14ac:dyDescent="0.2">
      <c r="C175" s="364"/>
      <c r="D175" s="364"/>
      <c r="E175" s="371"/>
      <c r="F175" s="371"/>
      <c r="G175" s="371"/>
      <c r="H175" s="371"/>
    </row>
  </sheetData>
  <mergeCells count="59">
    <mergeCell ref="C7:D7"/>
    <mergeCell ref="C1:H1"/>
    <mergeCell ref="C3:H3"/>
    <mergeCell ref="C4:D4"/>
    <mergeCell ref="C5:D5"/>
    <mergeCell ref="C6:H6"/>
    <mergeCell ref="C49:D49"/>
    <mergeCell ref="C13:D13"/>
    <mergeCell ref="C19:D19"/>
    <mergeCell ref="C20:H20"/>
    <mergeCell ref="C21:H21"/>
    <mergeCell ref="C22:D22"/>
    <mergeCell ref="C28:D28"/>
    <mergeCell ref="C34:D34"/>
    <mergeCell ref="C35:H35"/>
    <mergeCell ref="C36:H36"/>
    <mergeCell ref="C37:D37"/>
    <mergeCell ref="C43:D43"/>
    <mergeCell ref="C83:H83"/>
    <mergeCell ref="C50:H50"/>
    <mergeCell ref="C51:H51"/>
    <mergeCell ref="C52:D52"/>
    <mergeCell ref="C58:D58"/>
    <mergeCell ref="C64:D64"/>
    <mergeCell ref="C65:H65"/>
    <mergeCell ref="C66:H66"/>
    <mergeCell ref="C67:D67"/>
    <mergeCell ref="C73:D73"/>
    <mergeCell ref="C79:D79"/>
    <mergeCell ref="C82:D82"/>
    <mergeCell ref="C115:H115"/>
    <mergeCell ref="C84:D84"/>
    <mergeCell ref="C85:D85"/>
    <mergeCell ref="C86:H86"/>
    <mergeCell ref="C87:D87"/>
    <mergeCell ref="C93:D93"/>
    <mergeCell ref="C99:D99"/>
    <mergeCell ref="C100:H100"/>
    <mergeCell ref="C101:H101"/>
    <mergeCell ref="C102:D102"/>
    <mergeCell ref="C108:D108"/>
    <mergeCell ref="C114:D114"/>
    <mergeCell ref="C147:D147"/>
    <mergeCell ref="C116:H116"/>
    <mergeCell ref="C117:D117"/>
    <mergeCell ref="C123:D123"/>
    <mergeCell ref="C129:D129"/>
    <mergeCell ref="C130:H130"/>
    <mergeCell ref="C131:H131"/>
    <mergeCell ref="C132:D132"/>
    <mergeCell ref="C138:D138"/>
    <mergeCell ref="C144:D144"/>
    <mergeCell ref="C145:H145"/>
    <mergeCell ref="C146:H146"/>
    <mergeCell ref="C153:D153"/>
    <mergeCell ref="C159:D159"/>
    <mergeCell ref="C162:D162"/>
    <mergeCell ref="B163:H163"/>
    <mergeCell ref="B164:H164"/>
  </mergeCells>
  <printOptions horizontalCentered="1"/>
  <pageMargins left="0.23622047244094491" right="0.23622047244094491" top="0.74803149606299213" bottom="0.74803149606299213" header="0.31496062992125984" footer="0.31496062992125984"/>
  <pageSetup paperSize="9" scale="88" orientation="portrait" r:id="rId1"/>
  <headerFooter alignWithMargins="0"/>
  <rowBreaks count="1" manualBreakCount="1">
    <brk id="83" min="1"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48"/>
  <sheetViews>
    <sheetView showGridLines="0" view="pageBreakPreview" zoomScaleNormal="100" zoomScaleSheetLayoutView="100" workbookViewId="0">
      <selection activeCell="B1" sqref="B1"/>
    </sheetView>
  </sheetViews>
  <sheetFormatPr defaultColWidth="9.1796875" defaultRowHeight="12.5" x14ac:dyDescent="0.25"/>
  <cols>
    <col min="1" max="1" width="3.81640625" style="56" customWidth="1"/>
    <col min="2" max="2" width="1.453125" style="70" customWidth="1"/>
    <col min="3" max="3" width="0.7265625" style="62" customWidth="1"/>
    <col min="4" max="4" width="38.26953125" style="8" customWidth="1"/>
    <col min="5" max="7" width="13.1796875" style="6" customWidth="1"/>
    <col min="8" max="9" width="13.1796875" style="2" customWidth="1"/>
    <col min="10" max="10" width="3.26953125" style="2" customWidth="1"/>
    <col min="11" max="11" width="10.54296875" style="2" customWidth="1"/>
    <col min="12" max="12" width="52" customWidth="1"/>
    <col min="13" max="13" width="1.26953125" style="2" customWidth="1"/>
    <col min="14" max="16384" width="9.1796875" style="2"/>
  </cols>
  <sheetData>
    <row r="1" spans="1:12" s="55" customFormat="1" ht="15.5" x14ac:dyDescent="0.25">
      <c r="A1" s="56"/>
      <c r="B1" s="70"/>
      <c r="C1" s="116"/>
      <c r="D1" s="672" t="s">
        <v>365</v>
      </c>
      <c r="E1" s="6"/>
      <c r="F1" s="6"/>
      <c r="G1" s="6"/>
      <c r="H1" s="56"/>
      <c r="I1" s="56"/>
      <c r="J1" s="56"/>
      <c r="K1" s="56"/>
      <c r="L1" s="25"/>
    </row>
    <row r="2" spans="1:12" s="55" customFormat="1" ht="41.5" customHeight="1" x14ac:dyDescent="0.25">
      <c r="A2" s="56"/>
      <c r="B2" s="70"/>
      <c r="C2" s="62"/>
      <c r="D2" s="965" t="s">
        <v>366</v>
      </c>
      <c r="E2" s="965"/>
      <c r="F2" s="965"/>
      <c r="G2" s="965"/>
      <c r="H2" s="965"/>
      <c r="I2" s="965"/>
      <c r="J2" s="56"/>
      <c r="K2" s="56"/>
      <c r="L2" s="25"/>
    </row>
    <row r="3" spans="1:12" s="56" customFormat="1" ht="12.65" customHeight="1" x14ac:dyDescent="0.25">
      <c r="B3" s="70"/>
      <c r="C3" s="62"/>
      <c r="D3" s="74"/>
      <c r="E3" s="74"/>
      <c r="F3" s="74"/>
      <c r="G3" s="6"/>
      <c r="L3" s="25"/>
    </row>
    <row r="4" spans="1:12" s="56" customFormat="1" ht="13" x14ac:dyDescent="0.25">
      <c r="B4" s="70"/>
      <c r="C4" s="63"/>
      <c r="D4" s="720" t="s">
        <v>367</v>
      </c>
      <c r="E4" s="74"/>
      <c r="F4" s="74"/>
      <c r="G4" s="6"/>
      <c r="L4" s="25"/>
    </row>
    <row r="5" spans="1:12" s="55" customFormat="1" ht="13" x14ac:dyDescent="0.25">
      <c r="A5" s="56"/>
      <c r="B5" s="70"/>
      <c r="C5" s="63"/>
      <c r="D5" s="8"/>
      <c r="E5" s="6"/>
      <c r="F5" s="6"/>
      <c r="G5" s="6"/>
      <c r="H5" s="56"/>
      <c r="I5" s="56"/>
      <c r="J5" s="56"/>
      <c r="K5" s="56"/>
      <c r="L5" s="25"/>
    </row>
    <row r="6" spans="1:12" ht="13" x14ac:dyDescent="0.25">
      <c r="A6" s="431" t="s">
        <v>368</v>
      </c>
      <c r="D6" s="288" t="s">
        <v>369</v>
      </c>
      <c r="E6" s="5"/>
      <c r="F6" s="5"/>
      <c r="G6" s="5"/>
      <c r="H6" s="56"/>
      <c r="I6" s="56"/>
      <c r="J6" s="56"/>
      <c r="K6" s="56"/>
      <c r="L6" s="25"/>
    </row>
    <row r="7" spans="1:12" ht="14" x14ac:dyDescent="0.25">
      <c r="C7" s="64"/>
      <c r="D7" s="4"/>
      <c r="E7" s="5"/>
      <c r="F7" s="5"/>
      <c r="G7" s="5"/>
      <c r="H7" s="56"/>
      <c r="I7" s="56"/>
      <c r="J7" s="56"/>
      <c r="K7" s="56"/>
      <c r="L7" s="25"/>
    </row>
    <row r="8" spans="1:12" s="29" customFormat="1" ht="219" customHeight="1" x14ac:dyDescent="0.3">
      <c r="A8" s="56"/>
      <c r="B8" s="70"/>
      <c r="C8" s="65"/>
      <c r="D8" s="950" t="s">
        <v>892</v>
      </c>
      <c r="E8" s="950"/>
      <c r="F8" s="950"/>
      <c r="G8" s="950"/>
      <c r="H8" s="950"/>
      <c r="I8" s="950"/>
      <c r="J8" s="56"/>
      <c r="K8" s="56"/>
      <c r="L8" s="25"/>
    </row>
    <row r="9" spans="1:12" s="30" customFormat="1" ht="13" x14ac:dyDescent="0.25">
      <c r="A9" s="56"/>
      <c r="B9" s="70"/>
      <c r="C9" s="116"/>
      <c r="D9" s="49"/>
      <c r="E9" s="49"/>
      <c r="F9" s="49"/>
      <c r="G9" s="49"/>
      <c r="H9" s="56"/>
      <c r="I9" s="56"/>
      <c r="J9" s="56"/>
      <c r="K9" s="56"/>
      <c r="L9" s="25"/>
    </row>
    <row r="10" spans="1:12" x14ac:dyDescent="0.25">
      <c r="C10" s="401"/>
      <c r="D10" s="877" t="s">
        <v>770</v>
      </c>
      <c r="E10" s="877"/>
      <c r="F10" s="877"/>
      <c r="G10" s="877"/>
      <c r="H10" s="877"/>
      <c r="I10" s="56"/>
      <c r="J10" s="56"/>
      <c r="K10" s="56"/>
      <c r="L10" s="25"/>
    </row>
    <row r="11" spans="1:12" s="48" customFormat="1" x14ac:dyDescent="0.25">
      <c r="A11" s="56"/>
      <c r="B11" s="70"/>
      <c r="C11" s="401"/>
      <c r="D11" s="49"/>
      <c r="E11" s="49"/>
      <c r="F11" s="49"/>
      <c r="G11" s="49"/>
      <c r="H11" s="11"/>
      <c r="I11" s="56"/>
      <c r="J11" s="56"/>
      <c r="K11" s="56"/>
      <c r="L11" s="25"/>
    </row>
    <row r="12" spans="1:12" s="48" customFormat="1" ht="26.5" customHeight="1" x14ac:dyDescent="0.25">
      <c r="A12" s="56"/>
      <c r="B12" s="70"/>
      <c r="C12" s="401"/>
      <c r="D12" s="950" t="s">
        <v>370</v>
      </c>
      <c r="E12" s="950"/>
      <c r="F12" s="950"/>
      <c r="G12" s="950"/>
      <c r="H12" s="950"/>
      <c r="I12" s="56"/>
      <c r="J12" s="56"/>
      <c r="K12" s="56"/>
      <c r="L12" s="25"/>
    </row>
    <row r="13" spans="1:12" s="56" customFormat="1" ht="13.15" customHeight="1" x14ac:dyDescent="0.25">
      <c r="B13" s="70"/>
      <c r="C13" s="401"/>
      <c r="D13" s="942"/>
      <c r="E13" s="682" t="str">
        <f>Title!AC2</f>
        <v>2022/23</v>
      </c>
      <c r="F13" s="682" t="str">
        <f>Title!AD2</f>
        <v>2023/24</v>
      </c>
      <c r="G13" s="942" t="s">
        <v>371</v>
      </c>
      <c r="H13" s="942" t="s">
        <v>37</v>
      </c>
      <c r="L13" s="25"/>
    </row>
    <row r="14" spans="1:12" s="56" customFormat="1" ht="20.25" customHeight="1" x14ac:dyDescent="0.25">
      <c r="B14" s="70"/>
      <c r="C14" s="401"/>
      <c r="D14" s="942"/>
      <c r="E14" s="682" t="s">
        <v>433</v>
      </c>
      <c r="F14" s="682" t="s">
        <v>96</v>
      </c>
      <c r="G14" s="942" t="s">
        <v>371</v>
      </c>
      <c r="H14" s="942"/>
      <c r="L14" s="25"/>
    </row>
    <row r="15" spans="1:12" s="56" customFormat="1" x14ac:dyDescent="0.25">
      <c r="B15" s="70"/>
      <c r="C15" s="401"/>
      <c r="D15" s="682"/>
      <c r="E15" s="682" t="s">
        <v>144</v>
      </c>
      <c r="F15" s="682" t="s">
        <v>144</v>
      </c>
      <c r="G15" s="682" t="s">
        <v>144</v>
      </c>
      <c r="H15" s="942"/>
      <c r="L15" s="25"/>
    </row>
    <row r="16" spans="1:12" s="56" customFormat="1" x14ac:dyDescent="0.25">
      <c r="B16" s="70"/>
      <c r="C16" s="641"/>
      <c r="D16" s="665" t="s">
        <v>888</v>
      </c>
      <c r="E16" s="216">
        <v>0</v>
      </c>
      <c r="F16" s="721">
        <v>0</v>
      </c>
      <c r="G16" s="297">
        <f>F16-E16</f>
        <v>0</v>
      </c>
      <c r="H16" s="298" t="e">
        <f>G16/E16</f>
        <v>#DIV/0!</v>
      </c>
      <c r="L16" s="25"/>
    </row>
    <row r="17" spans="1:12" s="56" customFormat="1" x14ac:dyDescent="0.25">
      <c r="B17" s="70"/>
      <c r="C17" s="641"/>
      <c r="D17" s="665" t="s">
        <v>889</v>
      </c>
      <c r="E17" s="216">
        <v>0</v>
      </c>
      <c r="F17" s="721">
        <v>0</v>
      </c>
      <c r="G17" s="297">
        <f>F17-E17</f>
        <v>0</v>
      </c>
      <c r="H17" s="298" t="e">
        <f>G17/E17</f>
        <v>#DIV/0!</v>
      </c>
      <c r="L17" s="25"/>
    </row>
    <row r="18" spans="1:12" s="56" customFormat="1" x14ac:dyDescent="0.25">
      <c r="B18" s="70"/>
      <c r="C18" s="401"/>
      <c r="D18" s="215" t="s">
        <v>372</v>
      </c>
      <c r="E18" s="216">
        <v>0</v>
      </c>
      <c r="F18" s="721">
        <v>0</v>
      </c>
      <c r="G18" s="297">
        <f t="shared" ref="G18:G22" si="0">F18-E18</f>
        <v>0</v>
      </c>
      <c r="H18" s="298" t="e">
        <f t="shared" ref="H18:H23" si="1">G18/E18</f>
        <v>#DIV/0!</v>
      </c>
      <c r="L18" s="25"/>
    </row>
    <row r="19" spans="1:12" s="56" customFormat="1" x14ac:dyDescent="0.25">
      <c r="B19" s="70"/>
      <c r="C19" s="401"/>
      <c r="D19" s="215" t="s">
        <v>373</v>
      </c>
      <c r="E19" s="216">
        <v>0</v>
      </c>
      <c r="F19" s="721">
        <v>0</v>
      </c>
      <c r="G19" s="297">
        <f t="shared" si="0"/>
        <v>0</v>
      </c>
      <c r="H19" s="298" t="e">
        <f t="shared" si="1"/>
        <v>#DIV/0!</v>
      </c>
      <c r="L19" s="25"/>
    </row>
    <row r="20" spans="1:12" s="56" customFormat="1" x14ac:dyDescent="0.25">
      <c r="B20" s="70"/>
      <c r="C20" s="401"/>
      <c r="D20" s="215" t="s">
        <v>374</v>
      </c>
      <c r="E20" s="216">
        <v>0</v>
      </c>
      <c r="F20" s="721">
        <v>0</v>
      </c>
      <c r="G20" s="297">
        <f t="shared" si="0"/>
        <v>0</v>
      </c>
      <c r="H20" s="298" t="e">
        <f t="shared" si="1"/>
        <v>#DIV/0!</v>
      </c>
      <c r="I20" s="70"/>
      <c r="L20" s="25"/>
    </row>
    <row r="21" spans="1:12" s="56" customFormat="1" ht="13" x14ac:dyDescent="0.25">
      <c r="B21" s="70"/>
      <c r="C21" s="402"/>
      <c r="D21" s="215" t="s">
        <v>375</v>
      </c>
      <c r="E21" s="216">
        <v>0</v>
      </c>
      <c r="F21" s="721">
        <v>0</v>
      </c>
      <c r="G21" s="297">
        <f t="shared" si="0"/>
        <v>0</v>
      </c>
      <c r="H21" s="298" t="e">
        <f t="shared" si="1"/>
        <v>#DIV/0!</v>
      </c>
      <c r="L21" s="25"/>
    </row>
    <row r="22" spans="1:12" s="56" customFormat="1" x14ac:dyDescent="0.25">
      <c r="B22" s="70"/>
      <c r="C22" s="401"/>
      <c r="D22" s="215" t="s">
        <v>376</v>
      </c>
      <c r="E22" s="216">
        <v>0</v>
      </c>
      <c r="F22" s="721">
        <v>0</v>
      </c>
      <c r="G22" s="297">
        <f t="shared" si="0"/>
        <v>0</v>
      </c>
      <c r="H22" s="298" t="e">
        <f t="shared" si="1"/>
        <v>#DIV/0!</v>
      </c>
      <c r="L22" s="25"/>
    </row>
    <row r="23" spans="1:12" s="30" customFormat="1" ht="13.5" thickBot="1" x14ac:dyDescent="0.3">
      <c r="A23" s="56"/>
      <c r="B23" s="70"/>
      <c r="C23" s="116"/>
      <c r="D23" s="215" t="s">
        <v>377</v>
      </c>
      <c r="E23" s="217">
        <v>0</v>
      </c>
      <c r="F23" s="722">
        <v>0</v>
      </c>
      <c r="G23" s="299">
        <f>F23-E23</f>
        <v>0</v>
      </c>
      <c r="H23" s="300" t="e">
        <f t="shared" si="1"/>
        <v>#DIV/0!</v>
      </c>
      <c r="I23" s="56"/>
      <c r="J23" s="56"/>
      <c r="K23" s="56"/>
      <c r="L23" s="25"/>
    </row>
    <row r="24" spans="1:12" s="24" customFormat="1" ht="13" thickBot="1" x14ac:dyDescent="0.3">
      <c r="A24" s="56"/>
      <c r="B24" s="70"/>
      <c r="C24" s="67"/>
      <c r="D24" s="218" t="s">
        <v>378</v>
      </c>
      <c r="E24" s="299">
        <f>SUM(E16:E23)</f>
        <v>0</v>
      </c>
      <c r="F24" s="723">
        <f>SUM(F16:F23)</f>
        <v>0</v>
      </c>
      <c r="G24" s="299">
        <f>SUM(G16:G23)</f>
        <v>0</v>
      </c>
      <c r="H24" s="300" t="e">
        <f>G24/E24</f>
        <v>#DIV/0!</v>
      </c>
      <c r="I24" s="6"/>
      <c r="J24" s="56"/>
      <c r="K24" s="56"/>
      <c r="L24" s="25"/>
    </row>
    <row r="25" spans="1:12" s="56" customFormat="1" ht="13" x14ac:dyDescent="0.25">
      <c r="B25" s="974"/>
      <c r="C25" s="974"/>
      <c r="D25" s="974"/>
      <c r="E25" s="75"/>
      <c r="F25" s="76"/>
      <c r="G25" s="75"/>
      <c r="H25" s="12"/>
      <c r="I25" s="6"/>
      <c r="L25" s="25"/>
    </row>
    <row r="26" spans="1:12" s="56" customFormat="1" x14ac:dyDescent="0.25">
      <c r="B26" s="70"/>
      <c r="C26" s="67"/>
      <c r="D26" s="969" t="s">
        <v>379</v>
      </c>
      <c r="E26" s="969"/>
      <c r="F26" s="969"/>
      <c r="G26" s="969"/>
      <c r="H26" s="969"/>
      <c r="I26" s="6"/>
      <c r="L26" s="25"/>
    </row>
    <row r="27" spans="1:12" s="56" customFormat="1" x14ac:dyDescent="0.25">
      <c r="B27" s="70"/>
      <c r="C27" s="400"/>
      <c r="D27" s="223"/>
      <c r="E27" s="221"/>
      <c r="F27" s="222"/>
      <c r="G27" s="221"/>
      <c r="H27" s="224"/>
      <c r="I27" s="6"/>
      <c r="L27" s="25"/>
    </row>
    <row r="28" spans="1:12" s="56" customFormat="1" ht="25.5" customHeight="1" x14ac:dyDescent="0.25">
      <c r="B28" s="70"/>
      <c r="C28" s="400"/>
      <c r="D28" s="896" t="s">
        <v>380</v>
      </c>
      <c r="E28" s="896"/>
      <c r="F28" s="896"/>
      <c r="G28" s="896"/>
      <c r="H28" s="896"/>
      <c r="I28" s="6"/>
      <c r="L28" s="25"/>
    </row>
    <row r="29" spans="1:12" s="38" customFormat="1" x14ac:dyDescent="0.25">
      <c r="B29" s="42"/>
      <c r="C29" s="400"/>
      <c r="D29" s="942" t="s">
        <v>381</v>
      </c>
      <c r="E29" s="682" t="str">
        <f>E13</f>
        <v>2022/23</v>
      </c>
      <c r="F29" s="682" t="str">
        <f>F13</f>
        <v>2023/24</v>
      </c>
      <c r="G29" s="942" t="s">
        <v>371</v>
      </c>
      <c r="H29" s="77"/>
      <c r="I29" s="78"/>
      <c r="L29" s="25"/>
    </row>
    <row r="30" spans="1:12" s="38" customFormat="1" ht="12" customHeight="1" x14ac:dyDescent="0.25">
      <c r="B30" s="42"/>
      <c r="C30" s="400"/>
      <c r="D30" s="942"/>
      <c r="E30" s="712" t="s">
        <v>382</v>
      </c>
      <c r="F30" s="712" t="s">
        <v>382</v>
      </c>
      <c r="G30" s="942"/>
      <c r="H30" s="77"/>
      <c r="I30" s="78"/>
      <c r="L30" s="25"/>
    </row>
    <row r="31" spans="1:12" s="56" customFormat="1" ht="13" x14ac:dyDescent="0.25">
      <c r="B31" s="70"/>
      <c r="C31" s="116"/>
      <c r="D31" s="397" t="s">
        <v>383</v>
      </c>
      <c r="E31" s="219">
        <v>0</v>
      </c>
      <c r="F31" s="724">
        <v>0</v>
      </c>
      <c r="G31" s="298" t="e">
        <f>(F31-E31)/E31</f>
        <v>#DIV/0!</v>
      </c>
      <c r="H31" s="12"/>
      <c r="I31" s="6"/>
      <c r="L31" s="25"/>
    </row>
    <row r="32" spans="1:12" s="56" customFormat="1" ht="13" x14ac:dyDescent="0.25">
      <c r="B32" s="70"/>
      <c r="C32" s="68"/>
      <c r="D32" s="397" t="s">
        <v>384</v>
      </c>
      <c r="E32" s="219">
        <v>0</v>
      </c>
      <c r="F32" s="724">
        <v>0</v>
      </c>
      <c r="G32" s="298" t="e">
        <f t="shared" ref="G32:G33" si="2">(F32-E32)/E32</f>
        <v>#DIV/0!</v>
      </c>
      <c r="H32" s="12"/>
      <c r="I32" s="6"/>
      <c r="L32" s="25"/>
    </row>
    <row r="33" spans="2:12" s="56" customFormat="1" ht="13" x14ac:dyDescent="0.25">
      <c r="B33" s="70"/>
      <c r="C33" s="68"/>
      <c r="D33" s="397" t="s">
        <v>385</v>
      </c>
      <c r="E33" s="220">
        <v>0</v>
      </c>
      <c r="F33" s="725">
        <v>0</v>
      </c>
      <c r="G33" s="365" t="e">
        <f t="shared" si="2"/>
        <v>#DIV/0!</v>
      </c>
      <c r="H33" s="12"/>
      <c r="I33" s="6"/>
      <c r="L33" s="25"/>
    </row>
    <row r="34" spans="2:12" s="56" customFormat="1" ht="13" x14ac:dyDescent="0.25">
      <c r="B34" s="70"/>
      <c r="C34" s="68"/>
      <c r="D34" s="79" t="s">
        <v>386</v>
      </c>
      <c r="E34" s="221"/>
      <c r="F34" s="222"/>
      <c r="G34" s="221"/>
      <c r="H34" s="12"/>
      <c r="I34" s="6"/>
      <c r="L34" s="25"/>
    </row>
    <row r="35" spans="2:12" s="56" customFormat="1" ht="13" x14ac:dyDescent="0.25">
      <c r="B35" s="70"/>
      <c r="C35" s="68"/>
      <c r="D35" s="58"/>
      <c r="E35" s="75"/>
      <c r="F35" s="76"/>
      <c r="G35" s="75"/>
      <c r="H35" s="12"/>
      <c r="I35" s="6"/>
      <c r="L35" s="25"/>
    </row>
    <row r="36" spans="2:12" s="56" customFormat="1" ht="13" x14ac:dyDescent="0.25">
      <c r="B36" s="70"/>
      <c r="C36" s="68"/>
      <c r="D36" s="58"/>
      <c r="E36" s="75"/>
      <c r="F36" s="76"/>
      <c r="G36" s="75"/>
      <c r="H36" s="12"/>
      <c r="I36" s="6"/>
      <c r="L36" s="25"/>
    </row>
    <row r="37" spans="2:12" s="56" customFormat="1" ht="40.15" customHeight="1" x14ac:dyDescent="0.25">
      <c r="B37" s="70"/>
      <c r="C37" s="62"/>
      <c r="D37" s="879" t="s">
        <v>387</v>
      </c>
      <c r="E37" s="879"/>
      <c r="F37" s="879"/>
      <c r="G37" s="879"/>
      <c r="H37" s="879"/>
      <c r="I37" s="879"/>
      <c r="L37" s="25"/>
    </row>
    <row r="38" spans="2:12" s="56" customFormat="1" ht="13" x14ac:dyDescent="0.25">
      <c r="B38" s="70"/>
      <c r="C38" s="64"/>
      <c r="D38" s="58"/>
      <c r="E38" s="75"/>
      <c r="F38" s="76"/>
      <c r="G38" s="75"/>
      <c r="H38" s="12"/>
      <c r="I38" s="6"/>
      <c r="L38" s="25"/>
    </row>
    <row r="39" spans="2:12" s="56" customFormat="1" ht="13.15" customHeight="1" x14ac:dyDescent="0.3">
      <c r="B39" s="70"/>
      <c r="C39" s="65"/>
      <c r="D39" s="942" t="s">
        <v>381</v>
      </c>
      <c r="E39" s="682" t="str">
        <f>E29</f>
        <v>2022/23</v>
      </c>
      <c r="F39" s="682" t="str">
        <f>F29</f>
        <v>2023/24</v>
      </c>
      <c r="G39" s="942" t="s">
        <v>371</v>
      </c>
      <c r="H39" s="942"/>
      <c r="I39" s="6"/>
      <c r="L39" s="25"/>
    </row>
    <row r="40" spans="2:12" s="56" customFormat="1" ht="13" x14ac:dyDescent="0.25">
      <c r="B40" s="70"/>
      <c r="C40" s="116"/>
      <c r="D40" s="942"/>
      <c r="E40" s="682" t="s">
        <v>144</v>
      </c>
      <c r="F40" s="682" t="s">
        <v>144</v>
      </c>
      <c r="G40" s="682" t="s">
        <v>144</v>
      </c>
      <c r="H40" s="682" t="s">
        <v>37</v>
      </c>
      <c r="I40" s="6"/>
      <c r="L40" s="25"/>
    </row>
    <row r="41" spans="2:12" s="56" customFormat="1" x14ac:dyDescent="0.25">
      <c r="B41" s="70"/>
      <c r="C41" s="401"/>
      <c r="D41" s="215" t="s">
        <v>388</v>
      </c>
      <c r="E41" s="216">
        <v>0</v>
      </c>
      <c r="F41" s="721">
        <v>0</v>
      </c>
      <c r="G41" s="297">
        <f>F41-E41</f>
        <v>0</v>
      </c>
      <c r="H41" s="298" t="e">
        <f>G41/E41</f>
        <v>#DIV/0!</v>
      </c>
      <c r="I41" s="6"/>
      <c r="L41" s="25"/>
    </row>
    <row r="42" spans="2:12" s="56" customFormat="1" x14ac:dyDescent="0.25">
      <c r="B42" s="70"/>
      <c r="C42" s="401"/>
      <c r="D42" s="215" t="s">
        <v>389</v>
      </c>
      <c r="E42" s="216">
        <v>0</v>
      </c>
      <c r="F42" s="721">
        <v>0</v>
      </c>
      <c r="G42" s="297">
        <f t="shared" ref="G42:G43" si="3">F42-E42</f>
        <v>0</v>
      </c>
      <c r="H42" s="298" t="e">
        <f t="shared" ref="H42:H44" si="4">G42/E42</f>
        <v>#DIV/0!</v>
      </c>
      <c r="I42" s="6"/>
      <c r="L42" s="25"/>
    </row>
    <row r="43" spans="2:12" s="56" customFormat="1" ht="13" thickBot="1" x14ac:dyDescent="0.3">
      <c r="B43" s="70"/>
      <c r="C43" s="401"/>
      <c r="D43" s="215" t="s">
        <v>390</v>
      </c>
      <c r="E43" s="216">
        <v>0</v>
      </c>
      <c r="F43" s="721">
        <v>0</v>
      </c>
      <c r="G43" s="297">
        <f t="shared" si="3"/>
        <v>0</v>
      </c>
      <c r="H43" s="300" t="e">
        <f t="shared" si="4"/>
        <v>#DIV/0!</v>
      </c>
      <c r="I43" s="6"/>
      <c r="L43" s="25"/>
    </row>
    <row r="44" spans="2:12" s="56" customFormat="1" ht="13" thickBot="1" x14ac:dyDescent="0.3">
      <c r="B44" s="70"/>
      <c r="C44" s="401"/>
      <c r="D44" s="218" t="s">
        <v>391</v>
      </c>
      <c r="E44" s="301">
        <f>SUM(E41:E43)</f>
        <v>0</v>
      </c>
      <c r="F44" s="726">
        <f t="shared" ref="F44:G44" si="5">SUM(F41:F43)</f>
        <v>0</v>
      </c>
      <c r="G44" s="301">
        <f t="shared" si="5"/>
        <v>0</v>
      </c>
      <c r="H44" s="300" t="e">
        <f t="shared" si="4"/>
        <v>#DIV/0!</v>
      </c>
      <c r="I44" s="6"/>
      <c r="L44" s="25"/>
    </row>
    <row r="45" spans="2:12" s="56" customFormat="1" ht="13" x14ac:dyDescent="0.25">
      <c r="B45" s="70"/>
      <c r="C45" s="401"/>
      <c r="D45" s="58"/>
      <c r="E45" s="75"/>
      <c r="F45" s="76"/>
      <c r="G45" s="75"/>
      <c r="H45" s="12"/>
      <c r="I45" s="6"/>
      <c r="L45" s="25"/>
    </row>
    <row r="46" spans="2:12" s="56" customFormat="1" ht="27" customHeight="1" x14ac:dyDescent="0.25">
      <c r="B46" s="70"/>
      <c r="C46" s="401"/>
      <c r="D46" s="975" t="s">
        <v>392</v>
      </c>
      <c r="E46" s="975"/>
      <c r="F46" s="975"/>
      <c r="G46" s="975"/>
      <c r="H46" s="975"/>
      <c r="I46" s="975"/>
      <c r="L46" s="25"/>
    </row>
    <row r="47" spans="2:12" s="56" customFormat="1" ht="13" x14ac:dyDescent="0.25">
      <c r="B47" s="70"/>
      <c r="C47" s="401"/>
      <c r="D47" s="58"/>
      <c r="E47" s="75"/>
      <c r="F47" s="76"/>
      <c r="G47" s="75"/>
      <c r="H47" s="12"/>
      <c r="I47" s="6"/>
      <c r="L47" s="25"/>
    </row>
    <row r="48" spans="2:12" s="56" customFormat="1" ht="13.15" customHeight="1" x14ac:dyDescent="0.25">
      <c r="B48" s="70"/>
      <c r="C48" s="401"/>
      <c r="D48" s="970" t="s">
        <v>381</v>
      </c>
      <c r="E48" s="682" t="str">
        <f>E39</f>
        <v>2022/23</v>
      </c>
      <c r="F48" s="682" t="str">
        <f>F39</f>
        <v>2023/24</v>
      </c>
      <c r="G48" s="942" t="s">
        <v>371</v>
      </c>
      <c r="H48" s="942"/>
      <c r="I48" s="6"/>
      <c r="L48" s="25"/>
    </row>
    <row r="49" spans="2:12" s="56" customFormat="1" x14ac:dyDescent="0.25">
      <c r="B49" s="70"/>
      <c r="C49" s="401"/>
      <c r="D49" s="970"/>
      <c r="E49" s="682" t="s">
        <v>393</v>
      </c>
      <c r="F49" s="682" t="s">
        <v>393</v>
      </c>
      <c r="G49" s="682" t="s">
        <v>393</v>
      </c>
      <c r="H49" s="727" t="s">
        <v>37</v>
      </c>
      <c r="I49" s="6"/>
      <c r="L49" s="25"/>
    </row>
    <row r="50" spans="2:12" s="56" customFormat="1" x14ac:dyDescent="0.25">
      <c r="B50" s="70"/>
      <c r="C50" s="401"/>
      <c r="D50" s="215" t="s">
        <v>394</v>
      </c>
      <c r="E50" s="216">
        <v>0</v>
      </c>
      <c r="F50" s="721">
        <v>0</v>
      </c>
      <c r="G50" s="297">
        <f>F50-E50</f>
        <v>0</v>
      </c>
      <c r="H50" s="298" t="e">
        <f>G50/E50</f>
        <v>#DIV/0!</v>
      </c>
      <c r="I50" s="6"/>
      <c r="L50" s="25"/>
    </row>
    <row r="51" spans="2:12" s="56" customFormat="1" x14ac:dyDescent="0.25">
      <c r="B51" s="70"/>
      <c r="C51" s="401"/>
      <c r="D51" s="215" t="s">
        <v>395</v>
      </c>
      <c r="E51" s="216">
        <v>0</v>
      </c>
      <c r="F51" s="721">
        <v>0</v>
      </c>
      <c r="G51" s="297">
        <f t="shared" ref="G51:G53" si="6">F51-E51</f>
        <v>0</v>
      </c>
      <c r="H51" s="298" t="e">
        <f t="shared" ref="H51:H53" si="7">G51/E51</f>
        <v>#DIV/0!</v>
      </c>
      <c r="I51" s="6"/>
      <c r="L51" s="25"/>
    </row>
    <row r="52" spans="2:12" s="56" customFormat="1" ht="13.5" thickBot="1" x14ac:dyDescent="0.3">
      <c r="B52" s="70"/>
      <c r="C52" s="402"/>
      <c r="D52" s="215" t="s">
        <v>390</v>
      </c>
      <c r="E52" s="216">
        <v>0</v>
      </c>
      <c r="F52" s="721">
        <v>0</v>
      </c>
      <c r="G52" s="299">
        <f t="shared" si="6"/>
        <v>0</v>
      </c>
      <c r="H52" s="300" t="e">
        <f t="shared" si="7"/>
        <v>#DIV/0!</v>
      </c>
      <c r="I52" s="6"/>
      <c r="L52" s="25"/>
    </row>
    <row r="53" spans="2:12" s="56" customFormat="1" ht="13" thickBot="1" x14ac:dyDescent="0.3">
      <c r="B53" s="70"/>
      <c r="C53" s="401"/>
      <c r="D53" s="218" t="s">
        <v>396</v>
      </c>
      <c r="E53" s="301">
        <f>SUM(E50:E52)</f>
        <v>0</v>
      </c>
      <c r="F53" s="726">
        <f t="shared" ref="F53" si="8">SUM(F50:F52)</f>
        <v>0</v>
      </c>
      <c r="G53" s="299">
        <f t="shared" si="6"/>
        <v>0</v>
      </c>
      <c r="H53" s="300" t="e">
        <f t="shared" si="7"/>
        <v>#DIV/0!</v>
      </c>
      <c r="I53" s="6"/>
      <c r="L53" s="25"/>
    </row>
    <row r="54" spans="2:12" s="56" customFormat="1" x14ac:dyDescent="0.25">
      <c r="B54" s="70"/>
      <c r="C54" s="67"/>
      <c r="D54" s="223"/>
      <c r="E54" s="221"/>
      <c r="F54" s="222"/>
      <c r="G54" s="221"/>
      <c r="H54" s="224"/>
      <c r="I54" s="6"/>
      <c r="L54" s="25"/>
    </row>
    <row r="55" spans="2:12" s="56" customFormat="1" x14ac:dyDescent="0.25">
      <c r="B55" s="70"/>
      <c r="C55" s="67"/>
      <c r="D55" s="413" t="s">
        <v>397</v>
      </c>
      <c r="E55" s="244"/>
      <c r="F55" s="222"/>
      <c r="G55" s="221"/>
      <c r="H55" s="224"/>
      <c r="I55" s="6"/>
      <c r="L55" s="25"/>
    </row>
    <row r="56" spans="2:12" s="56" customFormat="1" x14ac:dyDescent="0.25">
      <c r="B56" s="70"/>
      <c r="C56" s="67"/>
      <c r="D56" s="244"/>
      <c r="E56" s="239"/>
      <c r="F56" s="222"/>
      <c r="G56" s="221"/>
      <c r="H56" s="224"/>
      <c r="I56" s="6"/>
      <c r="L56" s="25"/>
    </row>
    <row r="57" spans="2:12" s="56" customFormat="1" ht="27" customHeight="1" x14ac:dyDescent="0.25">
      <c r="B57" s="70"/>
      <c r="C57" s="67"/>
      <c r="D57" s="879" t="s">
        <v>398</v>
      </c>
      <c r="E57" s="879"/>
      <c r="F57" s="879"/>
      <c r="G57" s="879"/>
      <c r="H57" s="879"/>
      <c r="I57" s="6"/>
      <c r="L57" s="25"/>
    </row>
    <row r="58" spans="2:12" s="56" customFormat="1" x14ac:dyDescent="0.25">
      <c r="B58" s="70"/>
      <c r="C58" s="400"/>
      <c r="D58" s="223"/>
      <c r="E58" s="221"/>
      <c r="F58" s="222"/>
      <c r="G58" s="221"/>
      <c r="H58" s="224"/>
      <c r="I58" s="6"/>
      <c r="L58" s="25"/>
    </row>
    <row r="59" spans="2:12" s="56" customFormat="1" ht="27" customHeight="1" x14ac:dyDescent="0.25">
      <c r="B59" s="70"/>
      <c r="C59" s="400"/>
      <c r="D59" s="879" t="s">
        <v>399</v>
      </c>
      <c r="E59" s="879"/>
      <c r="F59" s="879"/>
      <c r="G59" s="879"/>
      <c r="H59" s="879"/>
      <c r="I59" s="879"/>
      <c r="L59" s="25"/>
    </row>
    <row r="60" spans="2:12" s="56" customFormat="1" ht="13" x14ac:dyDescent="0.25">
      <c r="B60" s="70"/>
      <c r="C60" s="400"/>
      <c r="D60" s="58"/>
      <c r="E60" s="75"/>
      <c r="F60" s="76"/>
      <c r="G60" s="75"/>
      <c r="H60" s="12"/>
      <c r="I60" s="6"/>
      <c r="L60" s="25"/>
    </row>
    <row r="61" spans="2:12" s="56" customFormat="1" ht="13.15" customHeight="1" x14ac:dyDescent="0.25">
      <c r="B61" s="70"/>
      <c r="C61" s="400"/>
      <c r="D61" s="942" t="s">
        <v>381</v>
      </c>
      <c r="E61" s="682" t="str">
        <f>E48</f>
        <v>2022/23</v>
      </c>
      <c r="F61" s="682" t="str">
        <f>F48</f>
        <v>2023/24</v>
      </c>
      <c r="G61" s="942" t="s">
        <v>371</v>
      </c>
      <c r="H61" s="942"/>
      <c r="I61" s="6"/>
      <c r="L61" s="25"/>
    </row>
    <row r="62" spans="2:12" s="56" customFormat="1" ht="13" x14ac:dyDescent="0.25">
      <c r="B62" s="70"/>
      <c r="C62" s="116"/>
      <c r="D62" s="942"/>
      <c r="E62" s="682" t="s">
        <v>144</v>
      </c>
      <c r="F62" s="682" t="s">
        <v>144</v>
      </c>
      <c r="G62" s="682" t="s">
        <v>144</v>
      </c>
      <c r="H62" s="682" t="s">
        <v>37</v>
      </c>
      <c r="I62" s="6"/>
      <c r="L62" s="25"/>
    </row>
    <row r="63" spans="2:12" s="56" customFormat="1" x14ac:dyDescent="0.25">
      <c r="B63" s="70"/>
      <c r="C63" s="68"/>
      <c r="D63" s="215" t="s">
        <v>388</v>
      </c>
      <c r="E63" s="216">
        <v>0</v>
      </c>
      <c r="F63" s="721">
        <v>0</v>
      </c>
      <c r="G63" s="297">
        <f>F63-E63</f>
        <v>0</v>
      </c>
      <c r="H63" s="298" t="e">
        <f>G63/E63</f>
        <v>#DIV/0!</v>
      </c>
      <c r="I63" s="6"/>
      <c r="L63" s="25"/>
    </row>
    <row r="64" spans="2:12" s="56" customFormat="1" x14ac:dyDescent="0.25">
      <c r="B64" s="70"/>
      <c r="C64" s="68"/>
      <c r="D64" s="215" t="s">
        <v>389</v>
      </c>
      <c r="E64" s="216">
        <v>0</v>
      </c>
      <c r="F64" s="721">
        <v>0</v>
      </c>
      <c r="G64" s="297">
        <f t="shared" ref="G64:G66" si="9">F64-E64</f>
        <v>0</v>
      </c>
      <c r="H64" s="298" t="e">
        <f t="shared" ref="H64:H65" si="10">G64/E64</f>
        <v>#DIV/0!</v>
      </c>
      <c r="I64" s="6"/>
      <c r="L64" s="25"/>
    </row>
    <row r="65" spans="2:12" s="56" customFormat="1" ht="13" thickBot="1" x14ac:dyDescent="0.3">
      <c r="B65" s="70"/>
      <c r="C65" s="68"/>
      <c r="D65" s="215" t="s">
        <v>390</v>
      </c>
      <c r="E65" s="216">
        <v>0</v>
      </c>
      <c r="F65" s="721">
        <v>0</v>
      </c>
      <c r="G65" s="299">
        <f t="shared" si="9"/>
        <v>0</v>
      </c>
      <c r="H65" s="300" t="e">
        <f t="shared" si="10"/>
        <v>#DIV/0!</v>
      </c>
      <c r="I65" s="6"/>
      <c r="L65" s="25"/>
    </row>
    <row r="66" spans="2:12" s="56" customFormat="1" ht="13" thickBot="1" x14ac:dyDescent="0.3">
      <c r="B66" s="70"/>
      <c r="C66" s="68"/>
      <c r="D66" s="218" t="s">
        <v>400</v>
      </c>
      <c r="E66" s="301">
        <f>SUM(E63:E65)</f>
        <v>0</v>
      </c>
      <c r="F66" s="726">
        <f t="shared" ref="F66" si="11">SUM(F63:F65)</f>
        <v>0</v>
      </c>
      <c r="G66" s="299">
        <f t="shared" si="9"/>
        <v>0</v>
      </c>
      <c r="H66" s="300" t="e">
        <f>G66/E66</f>
        <v>#DIV/0!</v>
      </c>
      <c r="I66" s="6"/>
      <c r="L66" s="25"/>
    </row>
    <row r="67" spans="2:12" s="56" customFormat="1" ht="13" x14ac:dyDescent="0.25">
      <c r="B67" s="70"/>
      <c r="C67" s="68"/>
      <c r="D67" s="58"/>
      <c r="E67" s="75"/>
      <c r="F67" s="76"/>
      <c r="G67" s="75"/>
      <c r="H67" s="12"/>
      <c r="I67" s="6"/>
      <c r="L67" s="25"/>
    </row>
    <row r="68" spans="2:12" s="56" customFormat="1" ht="25.5" customHeight="1" x14ac:dyDescent="0.25">
      <c r="B68" s="70"/>
      <c r="C68" s="68"/>
      <c r="D68" s="879" t="s">
        <v>401</v>
      </c>
      <c r="E68" s="879"/>
      <c r="F68" s="879"/>
      <c r="G68" s="879"/>
      <c r="H68" s="879"/>
      <c r="I68" s="6"/>
      <c r="L68" s="25"/>
    </row>
    <row r="69" spans="2:12" s="56" customFormat="1" ht="13" x14ac:dyDescent="0.25">
      <c r="B69" s="70"/>
      <c r="C69" s="68"/>
      <c r="D69" s="58"/>
      <c r="E69" s="75"/>
      <c r="F69" s="76"/>
      <c r="G69" s="75"/>
      <c r="H69" s="12"/>
      <c r="I69" s="6"/>
      <c r="L69" s="25"/>
    </row>
    <row r="70" spans="2:12" s="56" customFormat="1" ht="21" x14ac:dyDescent="0.25">
      <c r="B70" s="70"/>
      <c r="C70" s="117"/>
      <c r="D70" s="942" t="s">
        <v>402</v>
      </c>
      <c r="E70" s="682" t="s">
        <v>403</v>
      </c>
      <c r="F70" s="682" t="s">
        <v>403</v>
      </c>
      <c r="G70" s="942" t="s">
        <v>371</v>
      </c>
      <c r="H70" s="942"/>
      <c r="I70" s="6"/>
      <c r="L70" s="25"/>
    </row>
    <row r="71" spans="2:12" s="56" customFormat="1" x14ac:dyDescent="0.25">
      <c r="B71" s="70"/>
      <c r="C71" s="117"/>
      <c r="D71" s="942"/>
      <c r="E71" s="682" t="str">
        <f>E61</f>
        <v>2022/23</v>
      </c>
      <c r="F71" s="682" t="str">
        <f>F61</f>
        <v>2023/24</v>
      </c>
      <c r="G71" s="942"/>
      <c r="H71" s="942"/>
      <c r="I71" s="6"/>
      <c r="L71" s="25"/>
    </row>
    <row r="72" spans="2:12" s="56" customFormat="1" x14ac:dyDescent="0.25">
      <c r="B72" s="70"/>
      <c r="C72" s="117"/>
      <c r="D72" s="942"/>
      <c r="E72" s="682" t="s">
        <v>47</v>
      </c>
      <c r="F72" s="682" t="s">
        <v>47</v>
      </c>
      <c r="G72" s="682" t="s">
        <v>47</v>
      </c>
      <c r="H72" s="682" t="s">
        <v>37</v>
      </c>
      <c r="I72" s="6"/>
      <c r="L72" s="25"/>
    </row>
    <row r="73" spans="2:12" s="56" customFormat="1" ht="13" thickBot="1" x14ac:dyDescent="0.3">
      <c r="B73" s="70"/>
      <c r="C73" s="117"/>
      <c r="D73" s="225" t="s">
        <v>404</v>
      </c>
      <c r="E73" s="217">
        <v>0</v>
      </c>
      <c r="F73" s="722">
        <v>0</v>
      </c>
      <c r="G73" s="299">
        <f>F73-E73</f>
        <v>0</v>
      </c>
      <c r="H73" s="300" t="e">
        <f>G73/E73</f>
        <v>#DIV/0!</v>
      </c>
      <c r="I73" s="6"/>
      <c r="L73" s="25"/>
    </row>
    <row r="74" spans="2:12" s="56" customFormat="1" ht="13" x14ac:dyDescent="0.25">
      <c r="B74" s="70"/>
      <c r="C74" s="117"/>
      <c r="D74" s="58"/>
      <c r="E74" s="75"/>
      <c r="F74" s="76"/>
      <c r="G74" s="75"/>
      <c r="H74" s="12"/>
      <c r="I74" s="6"/>
      <c r="L74" s="25"/>
    </row>
    <row r="75" spans="2:12" s="56" customFormat="1" ht="25.9" customHeight="1" x14ac:dyDescent="0.25">
      <c r="B75" s="70"/>
      <c r="C75" s="117"/>
      <c r="D75" s="879" t="s">
        <v>405</v>
      </c>
      <c r="E75" s="879"/>
      <c r="F75" s="879"/>
      <c r="G75" s="879"/>
      <c r="H75" s="879"/>
      <c r="I75" s="6"/>
      <c r="L75" s="25"/>
    </row>
    <row r="76" spans="2:12" s="56" customFormat="1" ht="13" x14ac:dyDescent="0.25">
      <c r="B76" s="70"/>
      <c r="C76" s="118"/>
      <c r="D76" s="58"/>
      <c r="E76" s="75"/>
      <c r="F76" s="76"/>
      <c r="G76" s="75"/>
      <c r="H76" s="12"/>
      <c r="I76" s="6"/>
      <c r="L76" s="25"/>
    </row>
    <row r="77" spans="2:12" s="56" customFormat="1" ht="13.15" customHeight="1" x14ac:dyDescent="0.25">
      <c r="B77" s="70"/>
      <c r="C77" s="118"/>
      <c r="D77" s="942" t="s">
        <v>402</v>
      </c>
      <c r="E77" s="682" t="str">
        <f>E71</f>
        <v>2022/23</v>
      </c>
      <c r="F77" s="682" t="str">
        <f>F71</f>
        <v>2023/24</v>
      </c>
      <c r="G77" s="976" t="s">
        <v>371</v>
      </c>
      <c r="H77" s="976"/>
      <c r="I77" s="6"/>
      <c r="L77" s="25"/>
    </row>
    <row r="78" spans="2:12" s="56" customFormat="1" x14ac:dyDescent="0.25">
      <c r="B78" s="70"/>
      <c r="C78" s="118"/>
      <c r="D78" s="942"/>
      <c r="E78" s="729" t="s">
        <v>47</v>
      </c>
      <c r="F78" s="729" t="s">
        <v>47</v>
      </c>
      <c r="G78" s="729" t="s">
        <v>47</v>
      </c>
      <c r="H78" s="729" t="s">
        <v>37</v>
      </c>
      <c r="I78" s="6"/>
      <c r="L78" s="25"/>
    </row>
    <row r="79" spans="2:12" s="56" customFormat="1" ht="13" thickBot="1" x14ac:dyDescent="0.3">
      <c r="B79" s="70"/>
      <c r="C79" s="119"/>
      <c r="D79" s="225" t="s">
        <v>404</v>
      </c>
      <c r="E79" s="217">
        <v>0</v>
      </c>
      <c r="F79" s="722">
        <v>0</v>
      </c>
      <c r="G79" s="299">
        <f>F79-E79</f>
        <v>0</v>
      </c>
      <c r="H79" s="300" t="e">
        <f>G79/E79</f>
        <v>#DIV/0!</v>
      </c>
      <c r="I79" s="6"/>
      <c r="L79" s="25"/>
    </row>
    <row r="80" spans="2:12" s="56" customFormat="1" ht="13" x14ac:dyDescent="0.25">
      <c r="B80" s="70"/>
      <c r="C80" s="120"/>
      <c r="D80" s="58"/>
      <c r="E80" s="75"/>
      <c r="F80" s="76"/>
      <c r="G80" s="75"/>
      <c r="H80" s="12"/>
      <c r="I80" s="6"/>
      <c r="L80" s="25"/>
    </row>
    <row r="81" spans="1:12" s="56" customFormat="1" ht="13" x14ac:dyDescent="0.25">
      <c r="B81" s="70"/>
      <c r="C81" s="120"/>
      <c r="D81" s="58"/>
      <c r="E81" s="75"/>
      <c r="F81" s="76"/>
      <c r="G81" s="75"/>
      <c r="H81" s="12"/>
      <c r="I81" s="6"/>
      <c r="L81" s="25"/>
    </row>
    <row r="82" spans="1:12" s="56" customFormat="1" ht="26.5" customHeight="1" x14ac:dyDescent="0.25">
      <c r="B82" s="70"/>
      <c r="C82" s="66"/>
      <c r="D82" s="879" t="s">
        <v>406</v>
      </c>
      <c r="E82" s="879"/>
      <c r="F82" s="879"/>
      <c r="G82" s="879"/>
      <c r="H82" s="879"/>
      <c r="I82" s="879"/>
      <c r="L82" s="25"/>
    </row>
    <row r="83" spans="1:12" s="56" customFormat="1" ht="13" x14ac:dyDescent="0.25">
      <c r="B83" s="70"/>
      <c r="C83" s="69"/>
      <c r="D83" s="58"/>
      <c r="E83" s="75"/>
      <c r="F83" s="76"/>
      <c r="G83" s="75"/>
      <c r="H83" s="12"/>
      <c r="I83" s="6"/>
      <c r="L83" s="25"/>
    </row>
    <row r="84" spans="1:12" s="56" customFormat="1" ht="21" x14ac:dyDescent="0.25">
      <c r="B84" s="70"/>
      <c r="C84" s="116"/>
      <c r="D84" s="942" t="s">
        <v>402</v>
      </c>
      <c r="E84" s="682" t="s">
        <v>403</v>
      </c>
      <c r="F84" s="682" t="s">
        <v>403</v>
      </c>
      <c r="G84" s="942" t="s">
        <v>371</v>
      </c>
      <c r="H84" s="942"/>
      <c r="I84" s="6"/>
      <c r="L84" s="25"/>
    </row>
    <row r="85" spans="1:12" s="56" customFormat="1" ht="13" x14ac:dyDescent="0.25">
      <c r="B85" s="70"/>
      <c r="C85" s="69"/>
      <c r="D85" s="942"/>
      <c r="E85" s="682" t="str">
        <f>E77</f>
        <v>2022/23</v>
      </c>
      <c r="F85" s="682" t="str">
        <f>F77</f>
        <v>2023/24</v>
      </c>
      <c r="G85" s="942"/>
      <c r="H85" s="942"/>
      <c r="I85" s="6"/>
      <c r="L85" s="25"/>
    </row>
    <row r="86" spans="1:12" s="56" customFormat="1" ht="13" x14ac:dyDescent="0.25">
      <c r="B86" s="70"/>
      <c r="C86" s="69"/>
      <c r="D86" s="942"/>
      <c r="E86" s="730" t="s">
        <v>47</v>
      </c>
      <c r="F86" s="730" t="s">
        <v>47</v>
      </c>
      <c r="G86" s="730" t="s">
        <v>47</v>
      </c>
      <c r="H86" s="682" t="s">
        <v>37</v>
      </c>
      <c r="I86" s="6"/>
      <c r="L86" s="25"/>
    </row>
    <row r="87" spans="1:12" s="56" customFormat="1" ht="13" x14ac:dyDescent="0.25">
      <c r="B87" s="70"/>
      <c r="C87" s="69"/>
      <c r="D87" s="226" t="s">
        <v>407</v>
      </c>
      <c r="E87" s="216">
        <v>0</v>
      </c>
      <c r="F87" s="721">
        <v>0</v>
      </c>
      <c r="G87" s="297">
        <f>F87-E87</f>
        <v>0</v>
      </c>
      <c r="H87" s="298" t="e">
        <f>G87/E87</f>
        <v>#DIV/0!</v>
      </c>
      <c r="I87" s="6"/>
      <c r="L87" s="25"/>
    </row>
    <row r="88" spans="1:12" s="56" customFormat="1" ht="13.5" thickBot="1" x14ac:dyDescent="0.3">
      <c r="B88" s="70"/>
      <c r="C88" s="69"/>
      <c r="D88" s="226" t="s">
        <v>407</v>
      </c>
      <c r="E88" s="217">
        <v>0</v>
      </c>
      <c r="F88" s="722">
        <v>0</v>
      </c>
      <c r="G88" s="299">
        <f t="shared" ref="G88:G89" si="12">F88-E88</f>
        <v>0</v>
      </c>
      <c r="H88" s="300" t="e">
        <f t="shared" ref="H88:H89" si="13">G88/E88</f>
        <v>#DIV/0!</v>
      </c>
      <c r="I88" s="6"/>
      <c r="L88" s="25"/>
    </row>
    <row r="89" spans="1:12" s="56" customFormat="1" ht="13.5" thickBot="1" x14ac:dyDescent="0.3">
      <c r="B89" s="70"/>
      <c r="C89" s="69"/>
      <c r="D89" s="218" t="s">
        <v>408</v>
      </c>
      <c r="E89" s="299">
        <f>SUM(E87:E88)</f>
        <v>0</v>
      </c>
      <c r="F89" s="723">
        <f t="shared" ref="F89" si="14">SUM(F87:F88)</f>
        <v>0</v>
      </c>
      <c r="G89" s="301">
        <f t="shared" si="12"/>
        <v>0</v>
      </c>
      <c r="H89" s="302" t="e">
        <f t="shared" si="13"/>
        <v>#DIV/0!</v>
      </c>
      <c r="I89" s="6"/>
      <c r="L89" s="25"/>
    </row>
    <row r="90" spans="1:12" s="56" customFormat="1" ht="13" x14ac:dyDescent="0.25">
      <c r="B90" s="70"/>
      <c r="C90" s="69"/>
      <c r="D90" s="223"/>
      <c r="E90" s="303"/>
      <c r="F90" s="860"/>
      <c r="G90" s="303"/>
      <c r="H90" s="304"/>
      <c r="I90" s="6"/>
      <c r="L90" s="25"/>
    </row>
    <row r="91" spans="1:12" s="56" customFormat="1" ht="39.65" customHeight="1" x14ac:dyDescent="0.25">
      <c r="B91" s="70"/>
      <c r="C91" s="69"/>
      <c r="D91" s="879" t="s">
        <v>409</v>
      </c>
      <c r="E91" s="879"/>
      <c r="F91" s="879"/>
      <c r="G91" s="879"/>
      <c r="H91" s="879"/>
      <c r="I91" s="879"/>
      <c r="L91" s="25"/>
    </row>
    <row r="92" spans="1:12" s="56" customFormat="1" ht="13" x14ac:dyDescent="0.25">
      <c r="B92" s="70"/>
      <c r="C92" s="69"/>
      <c r="D92" s="58"/>
      <c r="E92" s="75"/>
      <c r="F92" s="76"/>
      <c r="G92" s="75"/>
      <c r="H92" s="12"/>
      <c r="I92" s="6"/>
      <c r="L92" s="25"/>
    </row>
    <row r="93" spans="1:12" s="56" customFormat="1" ht="13.15" customHeight="1" x14ac:dyDescent="0.25">
      <c r="B93" s="70"/>
      <c r="C93" s="69"/>
      <c r="D93" s="942" t="s">
        <v>402</v>
      </c>
      <c r="E93" s="682" t="str">
        <f>E85</f>
        <v>2022/23</v>
      </c>
      <c r="F93" s="682" t="str">
        <f>F85</f>
        <v>2023/24</v>
      </c>
      <c r="G93" s="942" t="s">
        <v>371</v>
      </c>
      <c r="H93" s="942"/>
      <c r="I93" s="6"/>
      <c r="L93" s="25"/>
    </row>
    <row r="94" spans="1:12" s="56" customFormat="1" ht="13" x14ac:dyDescent="0.25">
      <c r="B94" s="70"/>
      <c r="C94" s="69"/>
      <c r="D94" s="942"/>
      <c r="E94" s="682" t="s">
        <v>47</v>
      </c>
      <c r="F94" s="682" t="s">
        <v>47</v>
      </c>
      <c r="G94" s="682" t="s">
        <v>47</v>
      </c>
      <c r="H94" s="682" t="s">
        <v>37</v>
      </c>
      <c r="I94" s="6"/>
      <c r="L94" s="25"/>
    </row>
    <row r="95" spans="1:12" s="30" customFormat="1" ht="13" x14ac:dyDescent="0.25">
      <c r="A95" s="56"/>
      <c r="B95" s="70"/>
      <c r="C95" s="69"/>
      <c r="D95" s="226" t="s">
        <v>407</v>
      </c>
      <c r="E95" s="216">
        <v>0</v>
      </c>
      <c r="F95" s="721">
        <v>0</v>
      </c>
      <c r="G95" s="297">
        <f>F95-E95</f>
        <v>0</v>
      </c>
      <c r="H95" s="298" t="e">
        <f>G95/E95</f>
        <v>#DIV/0!</v>
      </c>
      <c r="I95" s="6"/>
      <c r="J95" s="56"/>
      <c r="K95" s="56"/>
      <c r="L95" s="25"/>
    </row>
    <row r="96" spans="1:12" ht="13.5" thickBot="1" x14ac:dyDescent="0.3">
      <c r="C96" s="69"/>
      <c r="D96" s="226" t="s">
        <v>407</v>
      </c>
      <c r="E96" s="217">
        <v>0</v>
      </c>
      <c r="F96" s="722">
        <v>0</v>
      </c>
      <c r="G96" s="299">
        <f t="shared" ref="G96:G97" si="15">F96-E96</f>
        <v>0</v>
      </c>
      <c r="H96" s="300" t="e">
        <f t="shared" ref="H96:H97" si="16">G96/E96</f>
        <v>#DIV/0!</v>
      </c>
      <c r="I96" s="56"/>
      <c r="J96" s="56"/>
      <c r="K96" s="56"/>
      <c r="L96" s="25"/>
    </row>
    <row r="97" spans="2:12" ht="13.5" thickBot="1" x14ac:dyDescent="0.3">
      <c r="B97" s="960"/>
      <c r="C97" s="69"/>
      <c r="D97" s="218" t="s">
        <v>408</v>
      </c>
      <c r="E97" s="299">
        <f>SUM(E95:E96)</f>
        <v>0</v>
      </c>
      <c r="F97" s="723">
        <f t="shared" ref="F97" si="17">SUM(F95:F96)</f>
        <v>0</v>
      </c>
      <c r="G97" s="301">
        <f t="shared" si="15"/>
        <v>0</v>
      </c>
      <c r="H97" s="302" t="e">
        <f t="shared" si="16"/>
        <v>#DIV/0!</v>
      </c>
      <c r="I97" s="56"/>
      <c r="J97" s="56"/>
      <c r="K97" s="56"/>
      <c r="L97" s="25"/>
    </row>
    <row r="98" spans="2:12" ht="13" x14ac:dyDescent="0.25">
      <c r="B98" s="960"/>
      <c r="C98" s="69"/>
      <c r="D98" s="56"/>
      <c r="E98" s="56"/>
      <c r="F98" s="56"/>
      <c r="G98" s="56"/>
      <c r="H98" s="56"/>
      <c r="I98" s="56"/>
      <c r="J98" s="56"/>
      <c r="K98" s="56"/>
      <c r="L98" s="25"/>
    </row>
    <row r="99" spans="2:12" ht="27" customHeight="1" x14ac:dyDescent="0.25">
      <c r="B99" s="960"/>
      <c r="D99" s="879" t="s">
        <v>410</v>
      </c>
      <c r="E99" s="879"/>
      <c r="F99" s="879"/>
      <c r="G99" s="879"/>
      <c r="H99" s="879"/>
      <c r="I99" s="879"/>
      <c r="J99" s="56"/>
      <c r="K99" s="56"/>
      <c r="L99" s="25"/>
    </row>
    <row r="100" spans="2:12" x14ac:dyDescent="0.25">
      <c r="B100" s="960"/>
      <c r="D100" s="56"/>
      <c r="E100" s="56"/>
      <c r="F100" s="56"/>
      <c r="G100" s="56"/>
      <c r="H100" s="56"/>
      <c r="I100" s="56"/>
      <c r="J100" s="56"/>
      <c r="K100" s="56"/>
      <c r="L100" s="25"/>
    </row>
    <row r="101" spans="2:12" ht="13.15" customHeight="1" x14ac:dyDescent="0.25">
      <c r="B101" s="960"/>
      <c r="D101" s="942"/>
      <c r="E101" s="682" t="str">
        <f>E93</f>
        <v>2022/23</v>
      </c>
      <c r="F101" s="682" t="str">
        <f>F93</f>
        <v>2023/24</v>
      </c>
      <c r="G101" s="942" t="s">
        <v>371</v>
      </c>
      <c r="H101" s="942"/>
      <c r="I101" s="56"/>
      <c r="J101" s="56"/>
      <c r="K101" s="56"/>
      <c r="L101" s="25"/>
    </row>
    <row r="102" spans="2:12" s="85" customFormat="1" x14ac:dyDescent="0.25">
      <c r="C102" s="62"/>
      <c r="D102" s="942"/>
      <c r="E102" s="682" t="s">
        <v>144</v>
      </c>
      <c r="F102" s="682" t="s">
        <v>144</v>
      </c>
      <c r="G102" s="682" t="s">
        <v>144</v>
      </c>
      <c r="H102" s="682" t="s">
        <v>37</v>
      </c>
      <c r="L102" s="25"/>
    </row>
    <row r="103" spans="2:12" s="85" customFormat="1" x14ac:dyDescent="0.25">
      <c r="C103" s="62"/>
      <c r="D103" s="227" t="s">
        <v>411</v>
      </c>
      <c r="E103" s="221">
        <v>0</v>
      </c>
      <c r="F103" s="728">
        <v>0</v>
      </c>
      <c r="G103" s="303">
        <f>F103-E103</f>
        <v>0</v>
      </c>
      <c r="H103" s="304" t="e">
        <f>G103/E103</f>
        <v>#DIV/0!</v>
      </c>
      <c r="L103" s="25"/>
    </row>
    <row r="104" spans="2:12" s="85" customFormat="1" x14ac:dyDescent="0.25">
      <c r="B104" s="961"/>
      <c r="C104" s="62"/>
      <c r="D104" s="227" t="s">
        <v>411</v>
      </c>
      <c r="E104" s="221">
        <v>0</v>
      </c>
      <c r="F104" s="728">
        <v>0</v>
      </c>
      <c r="G104" s="303">
        <f t="shared" ref="G104:G107" si="18">F104-E104</f>
        <v>0</v>
      </c>
      <c r="H104" s="304" t="e">
        <f t="shared" ref="H104:H108" si="19">G104/E104</f>
        <v>#DIV/0!</v>
      </c>
      <c r="L104" s="25"/>
    </row>
    <row r="105" spans="2:12" s="85" customFormat="1" x14ac:dyDescent="0.25">
      <c r="B105" s="962"/>
      <c r="C105" s="62"/>
      <c r="D105" s="227" t="s">
        <v>411</v>
      </c>
      <c r="E105" s="221">
        <v>0</v>
      </c>
      <c r="F105" s="728">
        <v>0</v>
      </c>
      <c r="G105" s="303">
        <f t="shared" si="18"/>
        <v>0</v>
      </c>
      <c r="H105" s="304" t="e">
        <f t="shared" si="19"/>
        <v>#DIV/0!</v>
      </c>
      <c r="L105" s="25"/>
    </row>
    <row r="106" spans="2:12" s="85" customFormat="1" x14ac:dyDescent="0.25">
      <c r="B106" s="961"/>
      <c r="C106" s="62"/>
      <c r="D106" s="227" t="s">
        <v>411</v>
      </c>
      <c r="E106" s="221">
        <v>0</v>
      </c>
      <c r="F106" s="728">
        <v>0</v>
      </c>
      <c r="G106" s="303">
        <f t="shared" si="18"/>
        <v>0</v>
      </c>
      <c r="H106" s="304" t="e">
        <f t="shared" si="19"/>
        <v>#DIV/0!</v>
      </c>
      <c r="J106" s="89"/>
      <c r="K106" s="90"/>
      <c r="L106" s="25"/>
    </row>
    <row r="107" spans="2:12" s="85" customFormat="1" x14ac:dyDescent="0.25">
      <c r="B107" s="961"/>
      <c r="C107" s="62"/>
      <c r="D107" s="227" t="s">
        <v>411</v>
      </c>
      <c r="E107" s="221">
        <v>0</v>
      </c>
      <c r="F107" s="728">
        <v>0</v>
      </c>
      <c r="G107" s="303">
        <f t="shared" si="18"/>
        <v>0</v>
      </c>
      <c r="H107" s="304" t="e">
        <f t="shared" si="19"/>
        <v>#DIV/0!</v>
      </c>
      <c r="J107" s="89"/>
      <c r="L107" s="25"/>
    </row>
    <row r="108" spans="2:12" s="85" customFormat="1" ht="13" thickBot="1" x14ac:dyDescent="0.3">
      <c r="B108" s="961"/>
      <c r="C108" s="62"/>
      <c r="D108" s="218" t="s">
        <v>412</v>
      </c>
      <c r="E108" s="305">
        <f>SUM(E103:E107)</f>
        <v>0</v>
      </c>
      <c r="F108" s="722">
        <f t="shared" ref="F108" si="20">SUM(F103:F107)</f>
        <v>0</v>
      </c>
      <c r="G108" s="299">
        <f>F108-E108</f>
        <v>0</v>
      </c>
      <c r="H108" s="300" t="e">
        <f t="shared" si="19"/>
        <v>#DIV/0!</v>
      </c>
      <c r="J108" s="89"/>
      <c r="L108" s="25"/>
    </row>
    <row r="109" spans="2:12" s="85" customFormat="1" ht="13" x14ac:dyDescent="0.25">
      <c r="B109" s="961"/>
      <c r="C109" s="62"/>
      <c r="D109" s="91"/>
      <c r="E109" s="87"/>
      <c r="F109" s="17"/>
      <c r="G109" s="88"/>
      <c r="L109" s="25"/>
    </row>
    <row r="110" spans="2:12" s="85" customFormat="1" x14ac:dyDescent="0.25">
      <c r="C110" s="62"/>
      <c r="D110" s="239" t="s">
        <v>413</v>
      </c>
      <c r="E110" s="240"/>
      <c r="F110" s="240"/>
      <c r="G110" s="240"/>
      <c r="L110" s="25"/>
    </row>
    <row r="111" spans="2:12" s="85" customFormat="1" x14ac:dyDescent="0.25">
      <c r="C111" s="62"/>
      <c r="D111" s="966"/>
      <c r="E111" s="966"/>
      <c r="F111" s="966"/>
      <c r="G111" s="966"/>
      <c r="L111" s="25"/>
    </row>
    <row r="112" spans="2:12" s="85" customFormat="1" ht="24" customHeight="1" x14ac:dyDescent="0.25">
      <c r="B112" s="961"/>
      <c r="C112" s="62"/>
      <c r="D112" s="964" t="s">
        <v>414</v>
      </c>
      <c r="E112" s="964"/>
      <c r="F112" s="964"/>
      <c r="G112" s="964"/>
      <c r="H112" s="964"/>
      <c r="I112" s="964"/>
      <c r="L112" s="25"/>
    </row>
    <row r="113" spans="2:12" s="85" customFormat="1" x14ac:dyDescent="0.25">
      <c r="B113" s="961"/>
      <c r="C113" s="62"/>
      <c r="D113" s="241"/>
      <c r="E113" s="242"/>
      <c r="F113" s="242"/>
      <c r="G113" s="243"/>
      <c r="L113" s="25"/>
    </row>
    <row r="114" spans="2:12" s="85" customFormat="1" x14ac:dyDescent="0.25">
      <c r="B114" s="961"/>
      <c r="C114" s="62"/>
      <c r="D114" s="731"/>
      <c r="E114" s="731"/>
      <c r="F114" s="682" t="str">
        <f>E101</f>
        <v>2022/23</v>
      </c>
      <c r="G114" s="682" t="str">
        <f>F101</f>
        <v>2023/24</v>
      </c>
      <c r="L114" s="25"/>
    </row>
    <row r="115" spans="2:12" s="85" customFormat="1" x14ac:dyDescent="0.25">
      <c r="B115" s="961"/>
      <c r="C115" s="62"/>
      <c r="D115" s="963" t="s">
        <v>415</v>
      </c>
      <c r="E115" s="963"/>
      <c r="F115" s="228">
        <v>0</v>
      </c>
      <c r="G115" s="732">
        <v>0</v>
      </c>
      <c r="L115" s="25"/>
    </row>
    <row r="116" spans="2:12" s="85" customFormat="1" x14ac:dyDescent="0.25">
      <c r="B116" s="961"/>
      <c r="C116" s="62"/>
      <c r="D116" s="963" t="s">
        <v>416</v>
      </c>
      <c r="E116" s="963"/>
      <c r="F116" s="229">
        <v>0</v>
      </c>
      <c r="G116" s="733">
        <v>0</v>
      </c>
      <c r="L116" s="25"/>
    </row>
    <row r="117" spans="2:12" s="85" customFormat="1" x14ac:dyDescent="0.25">
      <c r="B117" s="961"/>
      <c r="C117" s="62"/>
      <c r="D117" s="963" t="s">
        <v>417</v>
      </c>
      <c r="E117" s="963"/>
      <c r="F117" s="306" t="e">
        <f>F115/F116</f>
        <v>#DIV/0!</v>
      </c>
      <c r="G117" s="734" t="e">
        <f>G115/G116</f>
        <v>#DIV/0!</v>
      </c>
      <c r="L117" s="25"/>
    </row>
    <row r="118" spans="2:12" s="85" customFormat="1" x14ac:dyDescent="0.25">
      <c r="C118" s="62"/>
      <c r="D118" s="971" t="s">
        <v>418</v>
      </c>
      <c r="E118" s="971"/>
      <c r="F118" s="304">
        <v>1.7500000000000002E-2</v>
      </c>
      <c r="G118" s="861">
        <v>3.5000000000000003E-2</v>
      </c>
      <c r="L118" s="25"/>
    </row>
    <row r="119" spans="2:12" s="85" customFormat="1" x14ac:dyDescent="0.25">
      <c r="C119" s="62"/>
      <c r="D119" s="963" t="s">
        <v>419</v>
      </c>
      <c r="E119" s="963"/>
      <c r="F119" s="228">
        <v>0</v>
      </c>
      <c r="G119" s="732">
        <v>0</v>
      </c>
      <c r="L119" s="25"/>
    </row>
    <row r="120" spans="2:12" s="85" customFormat="1" x14ac:dyDescent="0.25">
      <c r="C120" s="62"/>
      <c r="D120" s="963" t="s">
        <v>420</v>
      </c>
      <c r="E120" s="963"/>
      <c r="F120" s="228">
        <v>0</v>
      </c>
      <c r="G120" s="732">
        <v>0</v>
      </c>
      <c r="H120" s="96"/>
      <c r="L120" s="25"/>
    </row>
    <row r="121" spans="2:12" s="85" customFormat="1" x14ac:dyDescent="0.25">
      <c r="C121" s="62"/>
      <c r="D121" s="963" t="s">
        <v>421</v>
      </c>
      <c r="E121" s="963"/>
      <c r="F121" s="228">
        <v>0</v>
      </c>
      <c r="G121" s="732">
        <v>0</v>
      </c>
      <c r="H121" s="96"/>
      <c r="L121" s="25"/>
    </row>
    <row r="122" spans="2:12" s="85" customFormat="1" x14ac:dyDescent="0.25">
      <c r="C122" s="62"/>
      <c r="D122" s="417" t="s">
        <v>422</v>
      </c>
      <c r="E122" s="417"/>
      <c r="F122" s="228">
        <v>0</v>
      </c>
      <c r="G122" s="732">
        <v>0</v>
      </c>
      <c r="H122" s="96"/>
      <c r="L122" s="25"/>
    </row>
    <row r="123" spans="2:12" s="85" customFormat="1" ht="13" thickBot="1" x14ac:dyDescent="0.3">
      <c r="C123" s="62"/>
      <c r="D123" s="972" t="s">
        <v>423</v>
      </c>
      <c r="E123" s="972"/>
      <c r="F123" s="230">
        <f>F121+F122</f>
        <v>0</v>
      </c>
      <c r="G123" s="735">
        <f>G121+G122</f>
        <v>0</v>
      </c>
      <c r="H123" s="96"/>
      <c r="L123" s="25"/>
    </row>
    <row r="124" spans="2:12" s="85" customFormat="1" x14ac:dyDescent="0.25">
      <c r="C124" s="62"/>
      <c r="L124" s="25"/>
    </row>
    <row r="125" spans="2:12" s="85" customFormat="1" ht="27.65" customHeight="1" x14ac:dyDescent="0.25">
      <c r="C125" s="62"/>
      <c r="D125" s="879" t="s">
        <v>424</v>
      </c>
      <c r="E125" s="879"/>
      <c r="F125" s="879"/>
      <c r="G125" s="879"/>
      <c r="H125" s="879"/>
      <c r="I125" s="879"/>
      <c r="L125" s="25"/>
    </row>
    <row r="126" spans="2:12" s="85" customFormat="1" ht="41.5" customHeight="1" x14ac:dyDescent="0.25">
      <c r="B126" s="97"/>
      <c r="C126" s="62"/>
      <c r="D126" s="879" t="s">
        <v>425</v>
      </c>
      <c r="E126" s="879"/>
      <c r="F126" s="879"/>
      <c r="G126" s="879"/>
      <c r="H126" s="879"/>
      <c r="I126" s="879"/>
      <c r="L126" s="25"/>
    </row>
    <row r="127" spans="2:12" s="85" customFormat="1" x14ac:dyDescent="0.25">
      <c r="B127" s="97"/>
      <c r="C127" s="62"/>
      <c r="D127" s="967" t="s">
        <v>771</v>
      </c>
      <c r="E127" s="967"/>
      <c r="F127" s="967"/>
      <c r="G127" s="967"/>
      <c r="H127" s="967"/>
      <c r="I127" s="92"/>
      <c r="L127" s="25"/>
    </row>
    <row r="128" spans="2:12" s="85" customFormat="1" x14ac:dyDescent="0.25">
      <c r="C128" s="62"/>
      <c r="D128" s="414" t="s">
        <v>426</v>
      </c>
      <c r="E128" s="231"/>
      <c r="F128" s="231"/>
      <c r="G128" s="231"/>
      <c r="H128" s="231"/>
      <c r="I128" s="92"/>
      <c r="L128" s="25"/>
    </row>
    <row r="129" spans="1:12" s="85" customFormat="1" x14ac:dyDescent="0.25">
      <c r="C129" s="62"/>
      <c r="D129" s="414" t="s">
        <v>427</v>
      </c>
      <c r="E129" s="232"/>
      <c r="F129" s="232"/>
      <c r="G129" s="232"/>
      <c r="H129" s="231"/>
      <c r="I129" s="92"/>
      <c r="L129" s="25"/>
    </row>
    <row r="130" spans="1:12" s="85" customFormat="1" x14ac:dyDescent="0.25">
      <c r="B130" s="97"/>
      <c r="C130" s="62"/>
      <c r="D130" s="414" t="s">
        <v>428</v>
      </c>
      <c r="E130" s="233"/>
      <c r="F130" s="233"/>
      <c r="G130" s="234"/>
      <c r="H130" s="231"/>
      <c r="I130" s="92"/>
      <c r="L130" s="25"/>
    </row>
    <row r="131" spans="1:12" s="85" customFormat="1" x14ac:dyDescent="0.25">
      <c r="B131" s="97"/>
      <c r="C131" s="62"/>
      <c r="D131" s="235"/>
      <c r="E131" s="236"/>
      <c r="F131" s="237"/>
      <c r="G131" s="238"/>
      <c r="H131" s="231"/>
      <c r="I131" s="92"/>
      <c r="J131" s="92"/>
      <c r="L131" s="25"/>
    </row>
    <row r="132" spans="1:12" s="85" customFormat="1" x14ac:dyDescent="0.25">
      <c r="C132" s="62"/>
      <c r="D132" s="893" t="s">
        <v>429</v>
      </c>
      <c r="E132" s="893"/>
      <c r="F132" s="893"/>
      <c r="G132" s="893"/>
      <c r="H132" s="893"/>
      <c r="I132" s="92"/>
      <c r="L132" s="25"/>
    </row>
    <row r="133" spans="1:12" s="85" customFormat="1" x14ac:dyDescent="0.25">
      <c r="C133" s="62"/>
      <c r="D133" s="307"/>
      <c r="E133" s="307"/>
      <c r="F133" s="307"/>
      <c r="G133" s="307"/>
      <c r="H133" s="231"/>
      <c r="I133" s="92"/>
      <c r="L133" s="25"/>
    </row>
    <row r="134" spans="1:12" s="85" customFormat="1" x14ac:dyDescent="0.25">
      <c r="B134" s="97"/>
      <c r="C134" s="62"/>
      <c r="D134" s="968" t="s">
        <v>430</v>
      </c>
      <c r="E134" s="968"/>
      <c r="F134" s="968"/>
      <c r="G134" s="968"/>
      <c r="H134" s="968"/>
      <c r="L134" s="25"/>
    </row>
    <row r="135" spans="1:12" s="85" customFormat="1" x14ac:dyDescent="0.25">
      <c r="B135" s="97"/>
      <c r="C135" s="62"/>
      <c r="D135" s="668"/>
      <c r="E135" s="668"/>
      <c r="F135" s="668"/>
      <c r="G135" s="668"/>
      <c r="H135" s="668"/>
      <c r="L135" s="25"/>
    </row>
    <row r="136" spans="1:12" s="85" customFormat="1" ht="13" x14ac:dyDescent="0.25">
      <c r="B136" s="97"/>
      <c r="C136" s="62"/>
      <c r="D136" s="94"/>
      <c r="E136" s="86"/>
      <c r="F136" s="86"/>
      <c r="G136" s="86"/>
      <c r="L136" s="25"/>
    </row>
    <row r="137" spans="1:12" s="85" customFormat="1" ht="13" x14ac:dyDescent="0.25">
      <c r="A137" s="431" t="s">
        <v>431</v>
      </c>
      <c r="C137" s="62"/>
      <c r="D137" s="288" t="s">
        <v>432</v>
      </c>
      <c r="E137" s="86"/>
      <c r="F137" s="86"/>
      <c r="G137" s="86"/>
      <c r="L137" s="25"/>
    </row>
    <row r="138" spans="1:12" s="85" customFormat="1" ht="13" x14ac:dyDescent="0.25">
      <c r="A138" s="97"/>
      <c r="C138" s="62"/>
      <c r="D138" s="83"/>
      <c r="E138" s="80"/>
      <c r="F138" s="81"/>
      <c r="G138" s="84"/>
      <c r="L138" s="25"/>
    </row>
    <row r="139" spans="1:12" s="85" customFormat="1" x14ac:dyDescent="0.25">
      <c r="A139" s="97"/>
      <c r="C139" s="62"/>
      <c r="D139" s="942"/>
      <c r="E139" s="682" t="s">
        <v>433</v>
      </c>
      <c r="F139" s="682" t="s">
        <v>96</v>
      </c>
      <c r="G139" s="942" t="s">
        <v>371</v>
      </c>
      <c r="H139" s="942"/>
      <c r="L139" s="25"/>
    </row>
    <row r="140" spans="1:12" s="85" customFormat="1" x14ac:dyDescent="0.25">
      <c r="A140" s="97"/>
      <c r="C140" s="62"/>
      <c r="D140" s="942"/>
      <c r="E140" s="682" t="str">
        <f>F114</f>
        <v>2022/23</v>
      </c>
      <c r="F140" s="682" t="str">
        <f>G114</f>
        <v>2023/24</v>
      </c>
      <c r="G140" s="942"/>
      <c r="H140" s="942"/>
      <c r="L140" s="25"/>
    </row>
    <row r="141" spans="1:12" s="47" customFormat="1" ht="18.649999999999999" customHeight="1" x14ac:dyDescent="0.25">
      <c r="C141" s="62"/>
      <c r="D141" s="942"/>
      <c r="E141" s="682" t="s">
        <v>144</v>
      </c>
      <c r="F141" s="682" t="s">
        <v>144</v>
      </c>
      <c r="G141" s="682" t="s">
        <v>144</v>
      </c>
      <c r="H141" s="682" t="s">
        <v>37</v>
      </c>
      <c r="I141" s="93"/>
      <c r="L141" s="25"/>
    </row>
    <row r="142" spans="1:12" s="85" customFormat="1" x14ac:dyDescent="0.25">
      <c r="A142" s="99"/>
      <c r="C142" s="62"/>
      <c r="D142" s="215" t="s">
        <v>434</v>
      </c>
      <c r="E142" s="216">
        <v>0</v>
      </c>
      <c r="F142" s="721">
        <v>0</v>
      </c>
      <c r="G142" s="297">
        <f>F142-E142</f>
        <v>0</v>
      </c>
      <c r="H142" s="298" t="e">
        <f>G142/E142</f>
        <v>#DIV/0!</v>
      </c>
      <c r="L142" s="25"/>
    </row>
    <row r="143" spans="1:12" s="85" customFormat="1" x14ac:dyDescent="0.25">
      <c r="A143" s="99"/>
      <c r="C143" s="62"/>
      <c r="D143" s="215" t="s">
        <v>435</v>
      </c>
      <c r="E143" s="216">
        <v>0</v>
      </c>
      <c r="F143" s="721">
        <v>0</v>
      </c>
      <c r="G143" s="297">
        <f t="shared" ref="G143:G146" si="21">F143-E143</f>
        <v>0</v>
      </c>
      <c r="H143" s="298" t="e">
        <f t="shared" ref="H143:H146" si="22">G143/E143</f>
        <v>#DIV/0!</v>
      </c>
      <c r="L143" s="25"/>
    </row>
    <row r="144" spans="1:12" s="85" customFormat="1" x14ac:dyDescent="0.25">
      <c r="A144" s="99"/>
      <c r="C144" s="62"/>
      <c r="D144" s="215" t="s">
        <v>436</v>
      </c>
      <c r="E144" s="216">
        <v>0</v>
      </c>
      <c r="F144" s="721">
        <v>0</v>
      </c>
      <c r="G144" s="297">
        <f t="shared" si="21"/>
        <v>0</v>
      </c>
      <c r="H144" s="298" t="e">
        <f t="shared" si="22"/>
        <v>#DIV/0!</v>
      </c>
      <c r="L144" s="25"/>
    </row>
    <row r="145" spans="1:12" s="85" customFormat="1" ht="13" thickBot="1" x14ac:dyDescent="0.3">
      <c r="A145" s="99"/>
      <c r="C145" s="62"/>
      <c r="D145" s="245" t="s">
        <v>437</v>
      </c>
      <c r="E145" s="217">
        <v>0</v>
      </c>
      <c r="F145" s="722">
        <v>0</v>
      </c>
      <c r="G145" s="299">
        <f t="shared" si="21"/>
        <v>0</v>
      </c>
      <c r="H145" s="300" t="e">
        <f t="shared" si="22"/>
        <v>#DIV/0!</v>
      </c>
      <c r="L145" s="25"/>
    </row>
    <row r="146" spans="1:12" s="85" customFormat="1" ht="13" thickBot="1" x14ac:dyDescent="0.3">
      <c r="A146" s="99"/>
      <c r="C146" s="62"/>
      <c r="D146" s="218" t="s">
        <v>438</v>
      </c>
      <c r="E146" s="299">
        <f>SUM(E142:E145)</f>
        <v>0</v>
      </c>
      <c r="F146" s="723">
        <f t="shared" ref="F146" si="23">SUM(F142:F145)</f>
        <v>0</v>
      </c>
      <c r="G146" s="299">
        <f t="shared" si="21"/>
        <v>0</v>
      </c>
      <c r="H146" s="300" t="e">
        <f t="shared" si="22"/>
        <v>#DIV/0!</v>
      </c>
      <c r="L146" s="25"/>
    </row>
    <row r="147" spans="1:12" s="85" customFormat="1" x14ac:dyDescent="0.25">
      <c r="C147" s="62"/>
      <c r="D147" s="246"/>
      <c r="E147" s="247"/>
      <c r="F147" s="248"/>
      <c r="G147" s="249"/>
      <c r="H147" s="240"/>
      <c r="L147" s="25"/>
    </row>
    <row r="148" spans="1:12" s="85" customFormat="1" x14ac:dyDescent="0.25">
      <c r="C148" s="62"/>
      <c r="D148" s="158" t="s">
        <v>439</v>
      </c>
      <c r="E148" s="250"/>
      <c r="F148" s="250"/>
      <c r="G148" s="250"/>
      <c r="H148" s="231"/>
      <c r="I148" s="92"/>
      <c r="L148" s="25"/>
    </row>
    <row r="149" spans="1:12" s="85" customFormat="1" x14ac:dyDescent="0.25">
      <c r="A149" s="99"/>
      <c r="C149" s="62"/>
      <c r="D149" s="241"/>
      <c r="E149" s="242"/>
      <c r="F149" s="242"/>
      <c r="G149" s="242"/>
      <c r="H149" s="240"/>
      <c r="L149" s="25"/>
    </row>
    <row r="150" spans="1:12" s="85" customFormat="1" ht="13" x14ac:dyDescent="0.25">
      <c r="A150" s="431" t="s">
        <v>431</v>
      </c>
      <c r="C150" s="62"/>
      <c r="D150" s="288" t="s">
        <v>440</v>
      </c>
      <c r="E150" s="95"/>
      <c r="F150" s="95"/>
      <c r="G150" s="95"/>
      <c r="L150" s="25"/>
    </row>
    <row r="151" spans="1:12" s="85" customFormat="1" x14ac:dyDescent="0.25">
      <c r="B151" s="99"/>
      <c r="C151" s="62"/>
      <c r="D151" s="251"/>
      <c r="E151" s="247"/>
      <c r="F151" s="248"/>
      <c r="G151" s="252"/>
      <c r="H151" s="240"/>
      <c r="L151" s="25"/>
    </row>
    <row r="152" spans="1:12" s="85" customFormat="1" x14ac:dyDescent="0.25">
      <c r="B152" s="99"/>
      <c r="C152" s="62"/>
      <c r="D152" s="942"/>
      <c r="E152" s="682" t="s">
        <v>433</v>
      </c>
      <c r="F152" s="682" t="s">
        <v>96</v>
      </c>
      <c r="G152" s="942" t="s">
        <v>371</v>
      </c>
      <c r="H152" s="942"/>
      <c r="L152" s="25"/>
    </row>
    <row r="153" spans="1:12" s="85" customFormat="1" x14ac:dyDescent="0.25">
      <c r="B153" s="99"/>
      <c r="C153" s="62"/>
      <c r="D153" s="942"/>
      <c r="E153" s="682" t="str">
        <f>E140</f>
        <v>2022/23</v>
      </c>
      <c r="F153" s="682" t="str">
        <f>F140</f>
        <v>2023/24</v>
      </c>
      <c r="G153" s="942"/>
      <c r="H153" s="942"/>
      <c r="L153" s="25"/>
    </row>
    <row r="154" spans="1:12" s="85" customFormat="1" x14ac:dyDescent="0.25">
      <c r="B154" s="99"/>
      <c r="C154" s="62"/>
      <c r="D154" s="942"/>
      <c r="E154" s="682" t="s">
        <v>144</v>
      </c>
      <c r="F154" s="682" t="s">
        <v>144</v>
      </c>
      <c r="G154" s="682" t="s">
        <v>144</v>
      </c>
      <c r="H154" s="682" t="s">
        <v>37</v>
      </c>
      <c r="L154" s="25"/>
    </row>
    <row r="155" spans="1:12" s="85" customFormat="1" x14ac:dyDescent="0.25">
      <c r="B155" s="99"/>
      <c r="C155" s="62"/>
      <c r="D155" s="215" t="s">
        <v>441</v>
      </c>
      <c r="E155" s="216">
        <v>0</v>
      </c>
      <c r="F155" s="721">
        <v>0</v>
      </c>
      <c r="G155" s="308">
        <f>F155-E155</f>
        <v>0</v>
      </c>
      <c r="H155" s="298" t="e">
        <f>G155/E155</f>
        <v>#DIV/0!</v>
      </c>
      <c r="J155" s="90"/>
      <c r="K155" s="90"/>
      <c r="L155" s="25"/>
    </row>
    <row r="156" spans="1:12" s="7" customFormat="1" x14ac:dyDescent="0.25">
      <c r="A156" s="133"/>
      <c r="B156" s="16"/>
      <c r="C156" s="62"/>
      <c r="D156" s="215" t="s">
        <v>442</v>
      </c>
      <c r="E156" s="216">
        <v>0</v>
      </c>
      <c r="F156" s="721">
        <v>0</v>
      </c>
      <c r="G156" s="308">
        <f t="shared" ref="G156:G158" si="24">F156-E156</f>
        <v>0</v>
      </c>
      <c r="H156" s="298" t="e">
        <f t="shared" ref="H156:H159" si="25">G156/E156</f>
        <v>#DIV/0!</v>
      </c>
      <c r="I156" s="133"/>
      <c r="J156" s="133"/>
      <c r="K156" s="46"/>
      <c r="L156" s="25"/>
    </row>
    <row r="157" spans="1:12" s="57" customFormat="1" x14ac:dyDescent="0.25">
      <c r="A157" s="133"/>
      <c r="B157" s="82"/>
      <c r="C157" s="62"/>
      <c r="D157" s="215" t="s">
        <v>443</v>
      </c>
      <c r="E157" s="216">
        <v>0</v>
      </c>
      <c r="F157" s="721">
        <v>0</v>
      </c>
      <c r="G157" s="308">
        <f t="shared" si="24"/>
        <v>0</v>
      </c>
      <c r="H157" s="298" t="e">
        <f t="shared" si="25"/>
        <v>#DIV/0!</v>
      </c>
      <c r="I157" s="133"/>
      <c r="J157" s="133"/>
      <c r="K157" s="133"/>
      <c r="L157" s="25"/>
    </row>
    <row r="158" spans="1:12" s="57" customFormat="1" ht="25.5" customHeight="1" thickBot="1" x14ac:dyDescent="0.3">
      <c r="A158" s="133"/>
      <c r="B158" s="82"/>
      <c r="C158" s="62"/>
      <c r="D158" s="245" t="s">
        <v>437</v>
      </c>
      <c r="E158" s="216">
        <v>0</v>
      </c>
      <c r="F158" s="721">
        <v>0</v>
      </c>
      <c r="G158" s="308">
        <f t="shared" si="24"/>
        <v>0</v>
      </c>
      <c r="H158" s="300" t="e">
        <f t="shared" si="25"/>
        <v>#DIV/0!</v>
      </c>
      <c r="I158" s="133"/>
      <c r="J158" s="133"/>
      <c r="K158" s="133"/>
      <c r="L158" s="25"/>
    </row>
    <row r="159" spans="1:12" s="57" customFormat="1" ht="13" thickBot="1" x14ac:dyDescent="0.3">
      <c r="A159" s="133"/>
      <c r="B159" s="82"/>
      <c r="C159" s="62"/>
      <c r="D159" s="218" t="s">
        <v>444</v>
      </c>
      <c r="E159" s="301">
        <f>SUM(E155:E158)</f>
        <v>0</v>
      </c>
      <c r="F159" s="726">
        <f t="shared" ref="F159:G159" si="26">SUM(F155:F158)</f>
        <v>0</v>
      </c>
      <c r="G159" s="301">
        <f t="shared" si="26"/>
        <v>0</v>
      </c>
      <c r="H159" s="300" t="e">
        <f t="shared" si="25"/>
        <v>#DIV/0!</v>
      </c>
      <c r="I159" s="133"/>
      <c r="J159" s="133"/>
      <c r="K159" s="133"/>
      <c r="L159" s="25"/>
    </row>
    <row r="160" spans="1:12" s="57" customFormat="1" x14ac:dyDescent="0.25">
      <c r="A160" s="133"/>
      <c r="B160" s="82"/>
      <c r="C160" s="62"/>
      <c r="D160" s="253"/>
      <c r="E160" s="253"/>
      <c r="F160" s="253"/>
      <c r="G160" s="253"/>
      <c r="H160" s="253"/>
      <c r="I160" s="133"/>
      <c r="J160" s="133"/>
      <c r="K160" s="133"/>
      <c r="L160" s="25"/>
    </row>
    <row r="161" spans="1:12" s="57" customFormat="1" x14ac:dyDescent="0.25">
      <c r="A161" s="133"/>
      <c r="B161" s="82"/>
      <c r="C161" s="62"/>
      <c r="D161" s="158" t="s">
        <v>439</v>
      </c>
      <c r="E161" s="253"/>
      <c r="F161" s="253"/>
      <c r="G161" s="253"/>
      <c r="H161" s="253"/>
      <c r="I161" s="133"/>
      <c r="J161" s="133"/>
      <c r="K161" s="133"/>
      <c r="L161" s="25"/>
    </row>
    <row r="162" spans="1:12" s="57" customFormat="1" x14ac:dyDescent="0.25">
      <c r="A162" s="133"/>
      <c r="B162" s="82"/>
      <c r="C162" s="62"/>
      <c r="D162" s="82"/>
      <c r="E162" s="82"/>
      <c r="F162" s="82"/>
      <c r="G162" s="82"/>
      <c r="H162" s="82"/>
      <c r="I162" s="133"/>
      <c r="J162" s="133"/>
      <c r="K162" s="133"/>
      <c r="L162" s="25"/>
    </row>
    <row r="163" spans="1:12" s="111" customFormat="1" x14ac:dyDescent="0.25">
      <c r="A163" s="133"/>
      <c r="B163" s="82"/>
      <c r="C163" s="62"/>
      <c r="D163" s="82"/>
      <c r="E163" s="82"/>
      <c r="F163" s="82"/>
      <c r="G163" s="82"/>
      <c r="H163" s="82"/>
      <c r="I163" s="133"/>
      <c r="J163" s="133"/>
      <c r="K163" s="133"/>
      <c r="L163" s="25"/>
    </row>
    <row r="164" spans="1:12" s="111" customFormat="1" x14ac:dyDescent="0.25">
      <c r="A164" s="133"/>
      <c r="B164" s="82"/>
      <c r="C164" s="62"/>
      <c r="D164" s="82"/>
      <c r="E164" s="82"/>
      <c r="F164" s="82"/>
      <c r="G164" s="82"/>
      <c r="H164" s="82"/>
      <c r="I164" s="133"/>
      <c r="J164" s="133"/>
      <c r="K164" s="133"/>
      <c r="L164" s="25"/>
    </row>
    <row r="165" spans="1:12" s="111" customFormat="1" x14ac:dyDescent="0.25">
      <c r="A165" s="133"/>
      <c r="B165" s="82"/>
      <c r="C165" s="62"/>
      <c r="D165" s="82"/>
      <c r="E165" s="82"/>
      <c r="F165" s="82"/>
      <c r="G165" s="82"/>
      <c r="H165" s="82"/>
      <c r="I165" s="133"/>
      <c r="J165" s="133"/>
      <c r="K165" s="133"/>
      <c r="L165" s="25"/>
    </row>
    <row r="166" spans="1:12" s="111" customFormat="1" x14ac:dyDescent="0.25">
      <c r="A166" s="133"/>
      <c r="B166" s="82"/>
      <c r="C166" s="62"/>
      <c r="D166" s="82"/>
      <c r="E166" s="82"/>
      <c r="F166" s="82"/>
      <c r="G166" s="82"/>
      <c r="H166" s="82"/>
      <c r="I166" s="133"/>
      <c r="J166" s="133"/>
      <c r="K166" s="133"/>
      <c r="L166" s="25"/>
    </row>
    <row r="167" spans="1:12" s="111" customFormat="1" x14ac:dyDescent="0.25">
      <c r="A167" s="133"/>
      <c r="B167" s="82"/>
      <c r="C167" s="62"/>
      <c r="D167" s="82"/>
      <c r="E167" s="82"/>
      <c r="F167" s="82"/>
      <c r="G167" s="82"/>
      <c r="H167" s="82"/>
      <c r="I167" s="133"/>
      <c r="J167" s="133"/>
      <c r="K167" s="133"/>
      <c r="L167" s="25"/>
    </row>
    <row r="168" spans="1:12" s="111" customFormat="1" x14ac:dyDescent="0.25">
      <c r="A168" s="133"/>
      <c r="B168" s="82"/>
      <c r="C168" s="62"/>
      <c r="D168" s="82"/>
      <c r="E168" s="82"/>
      <c r="F168" s="82"/>
      <c r="G168" s="82"/>
      <c r="H168" s="82"/>
      <c r="I168" s="133"/>
      <c r="J168" s="133"/>
      <c r="K168" s="133"/>
      <c r="L168" s="25"/>
    </row>
    <row r="169" spans="1:12" s="111" customFormat="1" x14ac:dyDescent="0.25">
      <c r="A169" s="133"/>
      <c r="B169" s="82"/>
      <c r="C169" s="62"/>
      <c r="D169" s="82"/>
      <c r="E169" s="82"/>
      <c r="F169" s="82"/>
      <c r="G169" s="82"/>
      <c r="H169" s="82"/>
      <c r="I169" s="133"/>
      <c r="J169" s="133"/>
      <c r="K169" s="133"/>
      <c r="L169" s="25"/>
    </row>
    <row r="170" spans="1:12" s="111" customFormat="1" x14ac:dyDescent="0.25">
      <c r="A170" s="133"/>
      <c r="B170" s="82"/>
      <c r="C170" s="62"/>
      <c r="D170" s="82"/>
      <c r="E170" s="82"/>
      <c r="F170" s="82"/>
      <c r="G170" s="82"/>
      <c r="H170" s="82"/>
      <c r="I170" s="133"/>
      <c r="J170" s="133"/>
      <c r="K170" s="133"/>
      <c r="L170" s="25"/>
    </row>
    <row r="171" spans="1:12" s="111" customFormat="1" x14ac:dyDescent="0.25">
      <c r="A171" s="133"/>
      <c r="B171" s="82"/>
      <c r="C171" s="62"/>
      <c r="D171" s="82"/>
      <c r="E171" s="82"/>
      <c r="F171" s="82"/>
      <c r="G171" s="82"/>
      <c r="H171" s="82"/>
      <c r="I171" s="133"/>
      <c r="J171" s="133"/>
      <c r="K171" s="133"/>
      <c r="L171" s="25"/>
    </row>
    <row r="172" spans="1:12" s="111" customFormat="1" x14ac:dyDescent="0.25">
      <c r="A172" s="133"/>
      <c r="B172" s="82"/>
      <c r="C172" s="62"/>
      <c r="D172" s="82"/>
      <c r="E172" s="82"/>
      <c r="F172" s="82"/>
      <c r="G172" s="82"/>
      <c r="H172" s="82"/>
      <c r="I172" s="133"/>
      <c r="J172" s="133"/>
      <c r="K172" s="133"/>
      <c r="L172" s="25"/>
    </row>
    <row r="173" spans="1:12" s="133" customFormat="1" x14ac:dyDescent="0.25">
      <c r="B173" s="82"/>
      <c r="C173" s="62"/>
      <c r="D173" s="82"/>
      <c r="E173" s="82"/>
      <c r="F173" s="82"/>
      <c r="G173" s="82"/>
      <c r="H173" s="82"/>
      <c r="L173" s="25"/>
    </row>
    <row r="174" spans="1:12" s="111" customFormat="1" x14ac:dyDescent="0.25">
      <c r="A174" s="133"/>
      <c r="B174" s="82"/>
      <c r="C174" s="62"/>
      <c r="D174" s="82"/>
      <c r="E174" s="82"/>
      <c r="F174" s="82"/>
      <c r="G174" s="82"/>
      <c r="H174" s="82"/>
      <c r="I174" s="133"/>
      <c r="J174" s="133"/>
      <c r="K174" s="133"/>
      <c r="L174" s="25"/>
    </row>
    <row r="175" spans="1:12" s="57" customFormat="1" ht="13" x14ac:dyDescent="0.25">
      <c r="A175" s="431" t="s">
        <v>445</v>
      </c>
      <c r="C175" s="62"/>
      <c r="D175" s="288" t="s">
        <v>446</v>
      </c>
      <c r="E175" s="82"/>
      <c r="F175" s="82"/>
      <c r="G175" s="82"/>
      <c r="H175" s="82"/>
      <c r="I175" s="133"/>
      <c r="J175" s="133"/>
      <c r="K175" s="133"/>
      <c r="L175" s="25"/>
    </row>
    <row r="176" spans="1:12" s="57" customFormat="1" x14ac:dyDescent="0.25">
      <c r="A176" s="133"/>
      <c r="B176" s="82"/>
      <c r="C176" s="62"/>
      <c r="D176" s="82"/>
      <c r="E176" s="82"/>
      <c r="F176" s="82"/>
      <c r="G176" s="82"/>
      <c r="H176" s="82"/>
      <c r="I176" s="133"/>
      <c r="J176" s="133"/>
      <c r="K176" s="133"/>
      <c r="L176" s="25"/>
    </row>
    <row r="177" spans="1:12" s="57" customFormat="1" x14ac:dyDescent="0.25">
      <c r="A177" s="133"/>
      <c r="B177" s="82"/>
      <c r="C177" s="62"/>
      <c r="D177" s="877" t="s">
        <v>689</v>
      </c>
      <c r="E177" s="877"/>
      <c r="F177" s="877"/>
      <c r="G177" s="877"/>
      <c r="H177" s="877"/>
      <c r="I177" s="133"/>
      <c r="J177" s="133"/>
      <c r="K177" s="133"/>
      <c r="L177" s="25"/>
    </row>
    <row r="178" spans="1:12" s="57" customFormat="1" ht="25.5" customHeight="1" x14ac:dyDescent="0.25">
      <c r="A178" s="133"/>
      <c r="B178" s="82"/>
      <c r="C178" s="62"/>
      <c r="D178" s="942"/>
      <c r="E178" s="682" t="s">
        <v>433</v>
      </c>
      <c r="F178" s="682" t="s">
        <v>96</v>
      </c>
      <c r="G178" s="942" t="s">
        <v>371</v>
      </c>
      <c r="H178" s="942"/>
      <c r="I178" s="133"/>
      <c r="J178" s="133"/>
      <c r="K178" s="133"/>
      <c r="L178" s="25"/>
    </row>
    <row r="179" spans="1:12" s="57" customFormat="1" x14ac:dyDescent="0.25">
      <c r="A179" s="133"/>
      <c r="B179" s="82"/>
      <c r="C179" s="62"/>
      <c r="D179" s="942"/>
      <c r="E179" s="682" t="str">
        <f>E153</f>
        <v>2022/23</v>
      </c>
      <c r="F179" s="682" t="str">
        <f>F153</f>
        <v>2023/24</v>
      </c>
      <c r="G179" s="942"/>
      <c r="H179" s="942"/>
      <c r="I179" s="133"/>
      <c r="J179" s="133"/>
      <c r="K179" s="133"/>
      <c r="L179" s="25"/>
    </row>
    <row r="180" spans="1:12" s="57" customFormat="1" x14ac:dyDescent="0.25">
      <c r="A180" s="133"/>
      <c r="B180" s="82"/>
      <c r="C180" s="62"/>
      <c r="D180" s="682"/>
      <c r="E180" s="682" t="s">
        <v>144</v>
      </c>
      <c r="F180" s="682" t="s">
        <v>144</v>
      </c>
      <c r="G180" s="682" t="s">
        <v>144</v>
      </c>
      <c r="H180" s="682" t="s">
        <v>37</v>
      </c>
      <c r="I180" s="133"/>
      <c r="J180" s="133"/>
      <c r="K180" s="133"/>
      <c r="L180" s="25"/>
    </row>
    <row r="181" spans="1:12" s="57" customFormat="1" x14ac:dyDescent="0.25">
      <c r="A181" s="133"/>
      <c r="B181" s="82"/>
      <c r="C181" s="62"/>
      <c r="D181" s="366" t="s">
        <v>447</v>
      </c>
      <c r="E181" s="254"/>
      <c r="F181" s="736"/>
      <c r="G181" s="216"/>
      <c r="H181" s="335"/>
      <c r="I181" s="133"/>
      <c r="J181" s="133"/>
      <c r="K181" s="133"/>
      <c r="L181" s="25"/>
    </row>
    <row r="182" spans="1:12" s="57" customFormat="1" x14ac:dyDescent="0.25">
      <c r="A182" s="133"/>
      <c r="B182" s="82"/>
      <c r="C182" s="62"/>
      <c r="D182" s="333" t="s">
        <v>448</v>
      </c>
      <c r="E182" s="254"/>
      <c r="F182" s="736"/>
      <c r="G182" s="216"/>
      <c r="H182" s="335"/>
      <c r="I182" s="133"/>
      <c r="J182" s="133"/>
      <c r="K182" s="133"/>
      <c r="L182" s="25"/>
    </row>
    <row r="183" spans="1:12" s="57" customFormat="1" x14ac:dyDescent="0.25">
      <c r="A183" s="133"/>
      <c r="B183" s="82"/>
      <c r="C183" s="62"/>
      <c r="D183" s="333" t="s">
        <v>449</v>
      </c>
      <c r="E183" s="254">
        <v>0</v>
      </c>
      <c r="F183" s="736">
        <v>0</v>
      </c>
      <c r="G183" s="297">
        <f>F183-E183</f>
        <v>0</v>
      </c>
      <c r="H183" s="309" t="e">
        <f>G183/E183</f>
        <v>#DIV/0!</v>
      </c>
      <c r="I183" s="133"/>
      <c r="J183" s="133"/>
      <c r="K183" s="133"/>
      <c r="L183" s="25"/>
    </row>
    <row r="184" spans="1:12" s="57" customFormat="1" ht="13" thickBot="1" x14ac:dyDescent="0.3">
      <c r="A184" s="133"/>
      <c r="B184" s="82"/>
      <c r="C184" s="62"/>
      <c r="D184" s="333" t="s">
        <v>450</v>
      </c>
      <c r="E184" s="255">
        <v>0</v>
      </c>
      <c r="F184" s="723">
        <v>0</v>
      </c>
      <c r="G184" s="299">
        <f>F184-E184</f>
        <v>0</v>
      </c>
      <c r="H184" s="310" t="e">
        <f t="shared" ref="H184:H185" si="27">G184/E184</f>
        <v>#DIV/0!</v>
      </c>
      <c r="I184" s="133"/>
      <c r="J184" s="16"/>
      <c r="K184" s="133"/>
      <c r="L184" s="25"/>
    </row>
    <row r="185" spans="1:12" s="57" customFormat="1" ht="13" thickBot="1" x14ac:dyDescent="0.3">
      <c r="A185" s="133"/>
      <c r="B185" s="82"/>
      <c r="C185" s="62"/>
      <c r="D185" s="256" t="s">
        <v>451</v>
      </c>
      <c r="E185" s="305">
        <f>SUM(E183:E184)</f>
        <v>0</v>
      </c>
      <c r="F185" s="722">
        <f t="shared" ref="F185" si="28">SUM(F183:F184)</f>
        <v>0</v>
      </c>
      <c r="G185" s="299">
        <f t="shared" ref="G185" si="29">F185-E185</f>
        <v>0</v>
      </c>
      <c r="H185" s="310" t="e">
        <f t="shared" si="27"/>
        <v>#DIV/0!</v>
      </c>
      <c r="I185" s="133"/>
      <c r="J185" s="133"/>
      <c r="K185" s="133"/>
      <c r="L185" s="25"/>
    </row>
    <row r="186" spans="1:12" s="57" customFormat="1" x14ac:dyDescent="0.25">
      <c r="A186" s="133"/>
      <c r="B186" s="82"/>
      <c r="C186" s="62"/>
      <c r="D186" s="257" t="s">
        <v>452</v>
      </c>
      <c r="E186" s="258"/>
      <c r="F186" s="737"/>
      <c r="G186" s="259"/>
      <c r="H186" s="333"/>
      <c r="I186" s="133"/>
      <c r="J186" s="133"/>
      <c r="K186" s="133"/>
      <c r="L186" s="25"/>
    </row>
    <row r="187" spans="1:12" s="57" customFormat="1" x14ac:dyDescent="0.25">
      <c r="A187" s="133"/>
      <c r="B187" s="82"/>
      <c r="C187" s="62"/>
      <c r="D187" s="360" t="s">
        <v>453</v>
      </c>
      <c r="E187" s="254"/>
      <c r="F187" s="736"/>
      <c r="G187" s="216"/>
      <c r="H187" s="335"/>
      <c r="I187" s="133"/>
      <c r="J187" s="133"/>
      <c r="K187" s="133"/>
      <c r="L187" s="25"/>
    </row>
    <row r="188" spans="1:12" s="57" customFormat="1" x14ac:dyDescent="0.25">
      <c r="A188" s="133"/>
      <c r="B188" s="82"/>
      <c r="C188" s="62"/>
      <c r="D188" s="333" t="s">
        <v>454</v>
      </c>
      <c r="E188" s="254">
        <v>0</v>
      </c>
      <c r="F188" s="736">
        <v>0</v>
      </c>
      <c r="G188" s="297">
        <f>F188-E188</f>
        <v>0</v>
      </c>
      <c r="H188" s="309" t="e">
        <f>G188/E188</f>
        <v>#DIV/0!</v>
      </c>
      <c r="I188" s="133"/>
      <c r="J188" s="133"/>
      <c r="K188" s="133"/>
      <c r="L188" s="25"/>
    </row>
    <row r="189" spans="1:12" s="57" customFormat="1" x14ac:dyDescent="0.25">
      <c r="A189" s="133"/>
      <c r="B189" s="82"/>
      <c r="C189" s="62"/>
      <c r="D189" s="161" t="s">
        <v>455</v>
      </c>
      <c r="E189" s="254">
        <v>0</v>
      </c>
      <c r="F189" s="736">
        <v>0</v>
      </c>
      <c r="G189" s="297">
        <f t="shared" ref="G189:G200" si="30">F189-E189</f>
        <v>0</v>
      </c>
      <c r="H189" s="309" t="e">
        <f t="shared" ref="H189:H201" si="31">G189/E189</f>
        <v>#DIV/0!</v>
      </c>
      <c r="I189" s="133"/>
      <c r="J189" s="133"/>
      <c r="K189" s="133"/>
      <c r="L189" s="25"/>
    </row>
    <row r="190" spans="1:12" s="57" customFormat="1" x14ac:dyDescent="0.25">
      <c r="A190" s="133"/>
      <c r="B190" s="82"/>
      <c r="C190" s="62"/>
      <c r="D190" s="161" t="s">
        <v>456</v>
      </c>
      <c r="E190" s="254">
        <v>0</v>
      </c>
      <c r="F190" s="736">
        <v>0</v>
      </c>
      <c r="G190" s="297">
        <f t="shared" si="30"/>
        <v>0</v>
      </c>
      <c r="H190" s="309" t="e">
        <f t="shared" si="31"/>
        <v>#DIV/0!</v>
      </c>
      <c r="I190" s="133"/>
      <c r="J190" s="133"/>
      <c r="K190" s="133"/>
      <c r="L190" s="25"/>
    </row>
    <row r="191" spans="1:12" s="57" customFormat="1" x14ac:dyDescent="0.25">
      <c r="A191" s="133"/>
      <c r="B191" s="82"/>
      <c r="C191" s="62"/>
      <c r="D191" s="260" t="s">
        <v>457</v>
      </c>
      <c r="E191" s="254">
        <v>0</v>
      </c>
      <c r="F191" s="736">
        <v>0</v>
      </c>
      <c r="G191" s="297">
        <f t="shared" si="30"/>
        <v>0</v>
      </c>
      <c r="H191" s="309" t="e">
        <f t="shared" si="31"/>
        <v>#DIV/0!</v>
      </c>
      <c r="I191" s="133"/>
      <c r="J191" s="133"/>
      <c r="K191" s="133"/>
      <c r="L191" s="25"/>
    </row>
    <row r="192" spans="1:12" s="57" customFormat="1" x14ac:dyDescent="0.25">
      <c r="A192" s="133"/>
      <c r="B192" s="82"/>
      <c r="C192" s="62"/>
      <c r="D192" s="261" t="s">
        <v>458</v>
      </c>
      <c r="E192" s="254"/>
      <c r="F192" s="736"/>
      <c r="G192" s="297">
        <f t="shared" si="30"/>
        <v>0</v>
      </c>
      <c r="H192" s="309" t="e">
        <f t="shared" si="31"/>
        <v>#DIV/0!</v>
      </c>
      <c r="I192" s="133"/>
      <c r="J192" s="133"/>
      <c r="K192" s="133"/>
      <c r="L192" s="25"/>
    </row>
    <row r="193" spans="1:12" s="57" customFormat="1" x14ac:dyDescent="0.25">
      <c r="A193" s="133"/>
      <c r="B193" s="82"/>
      <c r="C193" s="62"/>
      <c r="D193" s="161" t="s">
        <v>459</v>
      </c>
      <c r="E193" s="254">
        <v>0</v>
      </c>
      <c r="F193" s="736">
        <v>0</v>
      </c>
      <c r="G193" s="297">
        <f t="shared" si="30"/>
        <v>0</v>
      </c>
      <c r="H193" s="309" t="e">
        <f t="shared" si="31"/>
        <v>#DIV/0!</v>
      </c>
      <c r="I193" s="133"/>
      <c r="J193" s="133"/>
      <c r="K193" s="133"/>
      <c r="L193" s="25"/>
    </row>
    <row r="194" spans="1:12" s="57" customFormat="1" x14ac:dyDescent="0.25">
      <c r="A194" s="133"/>
      <c r="B194" s="82"/>
      <c r="C194" s="62"/>
      <c r="D194" s="161" t="s">
        <v>460</v>
      </c>
      <c r="E194" s="254">
        <v>0</v>
      </c>
      <c r="F194" s="736">
        <v>0</v>
      </c>
      <c r="G194" s="297">
        <f t="shared" si="30"/>
        <v>0</v>
      </c>
      <c r="H194" s="309" t="e">
        <f t="shared" si="31"/>
        <v>#DIV/0!</v>
      </c>
      <c r="I194" s="133"/>
      <c r="J194" s="133"/>
      <c r="K194" s="133"/>
      <c r="L194" s="25"/>
    </row>
    <row r="195" spans="1:12" s="57" customFormat="1" x14ac:dyDescent="0.25">
      <c r="A195" s="133"/>
      <c r="B195" s="82"/>
      <c r="C195" s="62"/>
      <c r="D195" s="161" t="s">
        <v>461</v>
      </c>
      <c r="E195" s="254">
        <v>0</v>
      </c>
      <c r="F195" s="736">
        <v>0</v>
      </c>
      <c r="G195" s="297">
        <f t="shared" si="30"/>
        <v>0</v>
      </c>
      <c r="H195" s="309" t="e">
        <f t="shared" si="31"/>
        <v>#DIV/0!</v>
      </c>
      <c r="I195" s="133"/>
      <c r="J195" s="133"/>
      <c r="K195" s="133"/>
      <c r="L195" s="25"/>
    </row>
    <row r="196" spans="1:12" s="57" customFormat="1" x14ac:dyDescent="0.25">
      <c r="A196" s="133"/>
      <c r="B196" s="82"/>
      <c r="C196" s="62"/>
      <c r="D196" s="161" t="s">
        <v>120</v>
      </c>
      <c r="E196" s="254">
        <v>0</v>
      </c>
      <c r="F196" s="736">
        <v>0</v>
      </c>
      <c r="G196" s="297">
        <f t="shared" si="30"/>
        <v>0</v>
      </c>
      <c r="H196" s="309" t="e">
        <f t="shared" si="31"/>
        <v>#DIV/0!</v>
      </c>
      <c r="I196" s="133"/>
      <c r="J196" s="133"/>
      <c r="K196" s="133"/>
      <c r="L196" s="25"/>
    </row>
    <row r="197" spans="1:12" s="57" customFormat="1" x14ac:dyDescent="0.25">
      <c r="A197" s="133"/>
      <c r="B197" s="82"/>
      <c r="C197" s="62"/>
      <c r="D197" s="161" t="s">
        <v>462</v>
      </c>
      <c r="E197" s="254">
        <v>0</v>
      </c>
      <c r="F197" s="736">
        <v>0</v>
      </c>
      <c r="G197" s="297">
        <f t="shared" si="30"/>
        <v>0</v>
      </c>
      <c r="H197" s="309" t="e">
        <f t="shared" si="31"/>
        <v>#DIV/0!</v>
      </c>
      <c r="I197" s="133"/>
      <c r="J197" s="133"/>
      <c r="K197" s="133"/>
      <c r="L197" s="25"/>
    </row>
    <row r="198" spans="1:12" s="57" customFormat="1" x14ac:dyDescent="0.25">
      <c r="A198" s="133"/>
      <c r="B198" s="82"/>
      <c r="C198" s="62"/>
      <c r="D198" s="161" t="s">
        <v>463</v>
      </c>
      <c r="E198" s="254">
        <v>0</v>
      </c>
      <c r="F198" s="736">
        <v>0</v>
      </c>
      <c r="G198" s="297">
        <f t="shared" si="30"/>
        <v>0</v>
      </c>
      <c r="H198" s="309" t="e">
        <f t="shared" si="31"/>
        <v>#DIV/0!</v>
      </c>
      <c r="I198" s="133"/>
      <c r="J198" s="133"/>
      <c r="K198" s="133"/>
      <c r="L198" s="25"/>
    </row>
    <row r="199" spans="1:12" s="57" customFormat="1" x14ac:dyDescent="0.25">
      <c r="A199" s="133"/>
      <c r="B199" s="82"/>
      <c r="C199" s="62"/>
      <c r="D199" s="161" t="s">
        <v>464</v>
      </c>
      <c r="E199" s="254">
        <v>0</v>
      </c>
      <c r="F199" s="736">
        <v>0</v>
      </c>
      <c r="G199" s="297">
        <f t="shared" si="30"/>
        <v>0</v>
      </c>
      <c r="H199" s="309" t="e">
        <f t="shared" si="31"/>
        <v>#DIV/0!</v>
      </c>
      <c r="I199" s="133"/>
      <c r="J199" s="133"/>
      <c r="K199" s="133"/>
      <c r="L199" s="25"/>
    </row>
    <row r="200" spans="1:12" s="57" customFormat="1" ht="13" thickBot="1" x14ac:dyDescent="0.3">
      <c r="A200" s="133"/>
      <c r="B200" s="82"/>
      <c r="C200" s="62"/>
      <c r="D200" s="260" t="s">
        <v>457</v>
      </c>
      <c r="E200" s="255">
        <v>0</v>
      </c>
      <c r="F200" s="723">
        <v>0</v>
      </c>
      <c r="G200" s="299">
        <f t="shared" si="30"/>
        <v>0</v>
      </c>
      <c r="H200" s="310" t="e">
        <f t="shared" si="31"/>
        <v>#DIV/0!</v>
      </c>
      <c r="I200" s="133"/>
      <c r="J200" s="133"/>
      <c r="K200" s="133"/>
      <c r="L200" s="25"/>
    </row>
    <row r="201" spans="1:12" s="57" customFormat="1" ht="13" thickBot="1" x14ac:dyDescent="0.3">
      <c r="A201" s="133"/>
      <c r="B201" s="82"/>
      <c r="C201" s="62"/>
      <c r="D201" s="160" t="s">
        <v>465</v>
      </c>
      <c r="E201" s="305">
        <f>SUM(E188:E200)</f>
        <v>0</v>
      </c>
      <c r="F201" s="722">
        <f t="shared" ref="F201:G201" si="32">SUM(F188:F200)</f>
        <v>0</v>
      </c>
      <c r="G201" s="305">
        <f t="shared" si="32"/>
        <v>0</v>
      </c>
      <c r="H201" s="311" t="e">
        <f t="shared" si="31"/>
        <v>#DIV/0!</v>
      </c>
      <c r="I201" s="133"/>
      <c r="J201" s="133"/>
      <c r="K201" s="133"/>
      <c r="L201" s="25"/>
    </row>
    <row r="202" spans="1:12" s="57" customFormat="1" x14ac:dyDescent="0.25">
      <c r="A202" s="133"/>
      <c r="B202" s="82"/>
      <c r="C202" s="62"/>
      <c r="D202" s="261" t="s">
        <v>466</v>
      </c>
      <c r="E202" s="254"/>
      <c r="F202" s="736"/>
      <c r="G202" s="216"/>
      <c r="H202" s="335"/>
      <c r="I202" s="133"/>
      <c r="J202" s="133"/>
      <c r="K202" s="133"/>
      <c r="L202" s="25"/>
    </row>
    <row r="203" spans="1:12" s="57" customFormat="1" x14ac:dyDescent="0.25">
      <c r="A203" s="133"/>
      <c r="B203" s="82"/>
      <c r="C203" s="62"/>
      <c r="D203" s="161" t="s">
        <v>467</v>
      </c>
      <c r="E203" s="254">
        <v>0</v>
      </c>
      <c r="F203" s="736">
        <v>0</v>
      </c>
      <c r="G203" s="297">
        <f>F203-E203</f>
        <v>0</v>
      </c>
      <c r="H203" s="309" t="e">
        <f>G203/E203</f>
        <v>#DIV/0!</v>
      </c>
      <c r="I203" s="133"/>
      <c r="J203" s="133"/>
      <c r="K203" s="133"/>
      <c r="L203" s="25"/>
    </row>
    <row r="204" spans="1:12" s="57" customFormat="1" x14ac:dyDescent="0.25">
      <c r="A204" s="133"/>
      <c r="B204" s="82"/>
      <c r="C204" s="62"/>
      <c r="D204" s="161" t="s">
        <v>468</v>
      </c>
      <c r="E204" s="254">
        <v>0</v>
      </c>
      <c r="F204" s="736">
        <v>0</v>
      </c>
      <c r="G204" s="297">
        <f t="shared" ref="G204:G209" si="33">F204-E204</f>
        <v>0</v>
      </c>
      <c r="H204" s="309" t="e">
        <f t="shared" ref="H204:H209" si="34">G204/E204</f>
        <v>#DIV/0!</v>
      </c>
      <c r="I204" s="133"/>
      <c r="J204" s="133"/>
      <c r="K204" s="133"/>
      <c r="L204" s="25"/>
    </row>
    <row r="205" spans="1:12" s="57" customFormat="1" x14ac:dyDescent="0.25">
      <c r="A205" s="133"/>
      <c r="B205" s="82"/>
      <c r="C205" s="62"/>
      <c r="D205" s="261" t="s">
        <v>469</v>
      </c>
      <c r="E205" s="254"/>
      <c r="F205" s="736"/>
      <c r="G205" s="297">
        <f t="shared" si="33"/>
        <v>0</v>
      </c>
      <c r="H205" s="309" t="e">
        <f t="shared" si="34"/>
        <v>#DIV/0!</v>
      </c>
      <c r="I205" s="133"/>
      <c r="J205" s="133"/>
      <c r="K205" s="133"/>
      <c r="L205" s="25"/>
    </row>
    <row r="206" spans="1:12" s="57" customFormat="1" x14ac:dyDescent="0.25">
      <c r="A206" s="133"/>
      <c r="B206" s="82"/>
      <c r="C206" s="62"/>
      <c r="D206" s="191" t="s">
        <v>470</v>
      </c>
      <c r="E206" s="254">
        <v>0</v>
      </c>
      <c r="F206" s="736">
        <v>0</v>
      </c>
      <c r="G206" s="297">
        <f t="shared" si="33"/>
        <v>0</v>
      </c>
      <c r="H206" s="309" t="e">
        <f t="shared" si="34"/>
        <v>#DIV/0!</v>
      </c>
      <c r="I206" s="133"/>
      <c r="J206" s="133"/>
      <c r="K206" s="133"/>
      <c r="L206" s="25"/>
    </row>
    <row r="207" spans="1:12" s="57" customFormat="1" ht="13" thickBot="1" x14ac:dyDescent="0.3">
      <c r="A207" s="133"/>
      <c r="B207" s="82"/>
      <c r="C207" s="62"/>
      <c r="D207" s="191" t="s">
        <v>471</v>
      </c>
      <c r="E207" s="255">
        <v>0</v>
      </c>
      <c r="F207" s="723">
        <v>0</v>
      </c>
      <c r="G207" s="299">
        <f t="shared" si="33"/>
        <v>0</v>
      </c>
      <c r="H207" s="310" t="e">
        <f t="shared" si="34"/>
        <v>#DIV/0!</v>
      </c>
      <c r="I207" s="133"/>
      <c r="J207" s="133"/>
      <c r="K207" s="133"/>
      <c r="L207" s="25"/>
    </row>
    <row r="208" spans="1:12" s="57" customFormat="1" ht="13" thickBot="1" x14ac:dyDescent="0.3">
      <c r="A208" s="133"/>
      <c r="B208" s="82"/>
      <c r="C208" s="62"/>
      <c r="D208" s="160" t="s">
        <v>472</v>
      </c>
      <c r="E208" s="305">
        <f>SUM(E203:E207)</f>
        <v>0</v>
      </c>
      <c r="F208" s="722">
        <f t="shared" ref="F208" si="35">SUM(F203:F207)</f>
        <v>0</v>
      </c>
      <c r="G208" s="301">
        <f t="shared" si="33"/>
        <v>0</v>
      </c>
      <c r="H208" s="311" t="e">
        <f t="shared" si="34"/>
        <v>#DIV/0!</v>
      </c>
      <c r="I208" s="133"/>
      <c r="J208" s="133"/>
      <c r="K208" s="133"/>
      <c r="L208" s="25"/>
    </row>
    <row r="209" spans="1:12" s="57" customFormat="1" ht="13" thickBot="1" x14ac:dyDescent="0.3">
      <c r="A209" s="133"/>
      <c r="B209" s="82"/>
      <c r="C209" s="62"/>
      <c r="D209" s="262" t="s">
        <v>473</v>
      </c>
      <c r="E209" s="305">
        <f>E208+E201</f>
        <v>0</v>
      </c>
      <c r="F209" s="722">
        <f t="shared" ref="F209" si="36">F208+F201</f>
        <v>0</v>
      </c>
      <c r="G209" s="301">
        <f t="shared" si="33"/>
        <v>0</v>
      </c>
      <c r="H209" s="311" t="e">
        <f t="shared" si="34"/>
        <v>#DIV/0!</v>
      </c>
      <c r="I209" s="133"/>
      <c r="J209" s="133"/>
      <c r="K209" s="133"/>
      <c r="L209" s="25"/>
    </row>
    <row r="210" spans="1:12" s="57" customFormat="1" x14ac:dyDescent="0.25">
      <c r="A210" s="133"/>
      <c r="B210" s="82"/>
      <c r="C210" s="62"/>
      <c r="D210" s="263"/>
      <c r="E210" s="254"/>
      <c r="F210" s="736"/>
      <c r="G210" s="216"/>
      <c r="H210" s="335"/>
      <c r="I210" s="133"/>
      <c r="J210" s="133"/>
      <c r="K210" s="133"/>
      <c r="L210" s="25"/>
    </row>
    <row r="211" spans="1:12" s="57" customFormat="1" x14ac:dyDescent="0.25">
      <c r="A211" s="133"/>
      <c r="B211" s="82"/>
      <c r="C211" s="62"/>
      <c r="D211" s="263" t="s">
        <v>474</v>
      </c>
      <c r="E211" s="258"/>
      <c r="F211" s="737"/>
      <c r="G211" s="259"/>
      <c r="H211" s="333"/>
      <c r="I211" s="133"/>
      <c r="J211" s="133"/>
      <c r="K211" s="133"/>
      <c r="L211" s="25"/>
    </row>
    <row r="212" spans="1:12" s="57" customFormat="1" x14ac:dyDescent="0.25">
      <c r="A212" s="133"/>
      <c r="B212" s="82"/>
      <c r="C212" s="62"/>
      <c r="D212" s="264" t="s">
        <v>453</v>
      </c>
      <c r="E212" s="254"/>
      <c r="F212" s="736"/>
      <c r="G212" s="216"/>
      <c r="H212" s="335"/>
      <c r="I212" s="133"/>
      <c r="J212" s="133"/>
      <c r="K212" s="133"/>
      <c r="L212" s="25"/>
    </row>
    <row r="213" spans="1:12" s="57" customFormat="1" x14ac:dyDescent="0.25">
      <c r="A213" s="133"/>
      <c r="B213" s="82"/>
      <c r="C213" s="62"/>
      <c r="D213" s="215" t="s">
        <v>475</v>
      </c>
      <c r="E213" s="254">
        <v>0</v>
      </c>
      <c r="F213" s="736">
        <v>0</v>
      </c>
      <c r="G213" s="297">
        <f>F213-E213</f>
        <v>0</v>
      </c>
      <c r="H213" s="309" t="e">
        <f>G213/E213</f>
        <v>#DIV/0!</v>
      </c>
      <c r="I213" s="133"/>
      <c r="J213" s="133"/>
      <c r="K213" s="133"/>
      <c r="L213" s="25"/>
    </row>
    <row r="214" spans="1:12" s="57" customFormat="1" x14ac:dyDescent="0.25">
      <c r="A214" s="133"/>
      <c r="B214" s="82"/>
      <c r="C214" s="62"/>
      <c r="D214" s="226" t="s">
        <v>457</v>
      </c>
      <c r="E214" s="254">
        <v>0</v>
      </c>
      <c r="F214" s="736">
        <v>0</v>
      </c>
      <c r="G214" s="297">
        <f t="shared" ref="G214:G217" si="37">F214-E214</f>
        <v>0</v>
      </c>
      <c r="H214" s="309" t="e">
        <f t="shared" ref="H214:H217" si="38">G214/E214</f>
        <v>#DIV/0!</v>
      </c>
      <c r="I214" s="133"/>
      <c r="J214" s="133"/>
      <c r="K214" s="133"/>
      <c r="L214" s="25"/>
    </row>
    <row r="215" spans="1:12" s="57" customFormat="1" x14ac:dyDescent="0.25">
      <c r="A215" s="133"/>
      <c r="B215" s="82"/>
      <c r="C215" s="62"/>
      <c r="D215" s="265" t="s">
        <v>458</v>
      </c>
      <c r="E215" s="254"/>
      <c r="F215" s="736"/>
      <c r="G215" s="297">
        <f t="shared" si="37"/>
        <v>0</v>
      </c>
      <c r="H215" s="309" t="e">
        <f t="shared" si="38"/>
        <v>#DIV/0!</v>
      </c>
      <c r="I215" s="133"/>
      <c r="J215" s="133"/>
      <c r="K215" s="133"/>
      <c r="L215" s="25"/>
    </row>
    <row r="216" spans="1:12" s="57" customFormat="1" ht="13" thickBot="1" x14ac:dyDescent="0.3">
      <c r="A216" s="133"/>
      <c r="B216" s="82"/>
      <c r="C216" s="62"/>
      <c r="D216" s="266" t="s">
        <v>457</v>
      </c>
      <c r="E216" s="255">
        <v>0</v>
      </c>
      <c r="F216" s="723">
        <v>0</v>
      </c>
      <c r="G216" s="299">
        <f t="shared" si="37"/>
        <v>0</v>
      </c>
      <c r="H216" s="310" t="e">
        <f t="shared" si="38"/>
        <v>#DIV/0!</v>
      </c>
      <c r="I216" s="133"/>
      <c r="J216" s="133"/>
      <c r="K216" s="133"/>
      <c r="L216" s="25"/>
    </row>
    <row r="217" spans="1:12" s="57" customFormat="1" ht="13" thickBot="1" x14ac:dyDescent="0.3">
      <c r="A217" s="133"/>
      <c r="B217" s="82"/>
      <c r="C217" s="62"/>
      <c r="D217" s="262" t="s">
        <v>465</v>
      </c>
      <c r="E217" s="305">
        <f>SUM(E213:E216)</f>
        <v>0</v>
      </c>
      <c r="F217" s="722">
        <f>SUM(F213:F216)</f>
        <v>0</v>
      </c>
      <c r="G217" s="299">
        <f t="shared" si="37"/>
        <v>0</v>
      </c>
      <c r="H217" s="310" t="e">
        <f t="shared" si="38"/>
        <v>#DIV/0!</v>
      </c>
      <c r="I217" s="133"/>
      <c r="J217" s="133"/>
      <c r="K217" s="133"/>
      <c r="L217" s="25"/>
    </row>
    <row r="218" spans="1:12" s="57" customFormat="1" x14ac:dyDescent="0.25">
      <c r="A218" s="133"/>
      <c r="B218" s="82"/>
      <c r="C218" s="62"/>
      <c r="D218" s="261" t="s">
        <v>466</v>
      </c>
      <c r="E218" s="254"/>
      <c r="F218" s="736"/>
      <c r="G218" s="216"/>
      <c r="H218" s="335"/>
      <c r="I218" s="133"/>
      <c r="J218" s="133"/>
      <c r="K218" s="133"/>
      <c r="L218" s="25"/>
    </row>
    <row r="219" spans="1:12" s="57" customFormat="1" x14ac:dyDescent="0.25">
      <c r="A219" s="133"/>
      <c r="B219" s="82"/>
      <c r="C219" s="62"/>
      <c r="D219" s="191" t="s">
        <v>291</v>
      </c>
      <c r="E219" s="254">
        <v>0</v>
      </c>
      <c r="F219" s="736">
        <v>0</v>
      </c>
      <c r="G219" s="297">
        <f>F219-E219</f>
        <v>0</v>
      </c>
      <c r="H219" s="309" t="e">
        <f>G219/E219</f>
        <v>#DIV/0!</v>
      </c>
      <c r="I219" s="133"/>
      <c r="J219" s="133"/>
      <c r="K219" s="133"/>
      <c r="L219" s="25"/>
    </row>
    <row r="220" spans="1:12" s="57" customFormat="1" x14ac:dyDescent="0.25">
      <c r="A220" s="133"/>
      <c r="B220" s="82"/>
      <c r="C220" s="62"/>
      <c r="D220" s="191" t="s">
        <v>476</v>
      </c>
      <c r="E220" s="254">
        <v>0</v>
      </c>
      <c r="F220" s="736">
        <v>0</v>
      </c>
      <c r="G220" s="297">
        <f t="shared" ref="G220:G227" si="39">F220-E220</f>
        <v>0</v>
      </c>
      <c r="H220" s="309" t="e">
        <f t="shared" ref="H220:H227" si="40">G220/E220</f>
        <v>#DIV/0!</v>
      </c>
      <c r="I220" s="133"/>
      <c r="J220" s="133"/>
      <c r="K220" s="133"/>
      <c r="L220" s="25"/>
    </row>
    <row r="221" spans="1:12" s="56" customFormat="1" x14ac:dyDescent="0.25">
      <c r="B221" s="82"/>
      <c r="C221" s="62"/>
      <c r="D221" s="191" t="s">
        <v>307</v>
      </c>
      <c r="E221" s="254">
        <v>0</v>
      </c>
      <c r="F221" s="736">
        <v>0</v>
      </c>
      <c r="G221" s="297">
        <f t="shared" si="39"/>
        <v>0</v>
      </c>
      <c r="H221" s="309" t="e">
        <f t="shared" si="40"/>
        <v>#DIV/0!</v>
      </c>
      <c r="L221" s="25"/>
    </row>
    <row r="222" spans="1:12" s="56" customFormat="1" x14ac:dyDescent="0.25">
      <c r="B222" s="82"/>
      <c r="C222" s="62"/>
      <c r="D222" s="266" t="s">
        <v>457</v>
      </c>
      <c r="E222" s="254">
        <v>0</v>
      </c>
      <c r="F222" s="736">
        <v>0</v>
      </c>
      <c r="G222" s="297">
        <f t="shared" si="39"/>
        <v>0</v>
      </c>
      <c r="H222" s="309" t="e">
        <f t="shared" si="40"/>
        <v>#DIV/0!</v>
      </c>
      <c r="L222" s="25"/>
    </row>
    <row r="223" spans="1:12" s="16" customFormat="1" x14ac:dyDescent="0.25">
      <c r="B223" s="82"/>
      <c r="C223" s="62"/>
      <c r="D223" s="265" t="s">
        <v>469</v>
      </c>
      <c r="E223" s="254"/>
      <c r="F223" s="736"/>
      <c r="G223" s="297">
        <f t="shared" si="39"/>
        <v>0</v>
      </c>
      <c r="H223" s="309" t="e">
        <f t="shared" si="40"/>
        <v>#DIV/0!</v>
      </c>
      <c r="L223" s="25"/>
    </row>
    <row r="224" spans="1:12" s="16" customFormat="1" x14ac:dyDescent="0.25">
      <c r="B224" s="82"/>
      <c r="C224" s="62"/>
      <c r="D224" s="191" t="s">
        <v>291</v>
      </c>
      <c r="E224" s="254">
        <v>0</v>
      </c>
      <c r="F224" s="736">
        <v>0</v>
      </c>
      <c r="G224" s="297">
        <f t="shared" si="39"/>
        <v>0</v>
      </c>
      <c r="H224" s="309" t="e">
        <f t="shared" si="40"/>
        <v>#DIV/0!</v>
      </c>
      <c r="L224" s="25"/>
    </row>
    <row r="225" spans="1:12" s="16" customFormat="1" ht="13" thickBot="1" x14ac:dyDescent="0.3">
      <c r="B225" s="82"/>
      <c r="C225" s="62"/>
      <c r="D225" s="266" t="s">
        <v>457</v>
      </c>
      <c r="E225" s="255">
        <v>0</v>
      </c>
      <c r="F225" s="723">
        <v>0</v>
      </c>
      <c r="G225" s="299">
        <f t="shared" si="39"/>
        <v>0</v>
      </c>
      <c r="H225" s="310" t="e">
        <f t="shared" si="40"/>
        <v>#DIV/0!</v>
      </c>
      <c r="L225" s="25"/>
    </row>
    <row r="226" spans="1:12" s="16" customFormat="1" ht="13" thickBot="1" x14ac:dyDescent="0.3">
      <c r="B226" s="82"/>
      <c r="C226" s="62"/>
      <c r="D226" s="262" t="s">
        <v>472</v>
      </c>
      <c r="E226" s="305">
        <f>SUM(E219:E225)</f>
        <v>0</v>
      </c>
      <c r="F226" s="722">
        <f>SUM(F219:F225)</f>
        <v>0</v>
      </c>
      <c r="G226" s="299">
        <f t="shared" si="39"/>
        <v>0</v>
      </c>
      <c r="H226" s="310" t="e">
        <f t="shared" si="40"/>
        <v>#DIV/0!</v>
      </c>
      <c r="L226" s="25"/>
    </row>
    <row r="227" spans="1:12" s="16" customFormat="1" ht="13" thickBot="1" x14ac:dyDescent="0.3">
      <c r="B227" s="82"/>
      <c r="C227" s="62"/>
      <c r="D227" s="262" t="s">
        <v>477</v>
      </c>
      <c r="E227" s="305">
        <f>E217+E226</f>
        <v>0</v>
      </c>
      <c r="F227" s="722">
        <f>F217+F226</f>
        <v>0</v>
      </c>
      <c r="G227" s="299">
        <f t="shared" si="39"/>
        <v>0</v>
      </c>
      <c r="H227" s="310" t="e">
        <f t="shared" si="40"/>
        <v>#DIV/0!</v>
      </c>
      <c r="L227" s="25"/>
    </row>
    <row r="228" spans="1:12" s="16" customFormat="1" ht="13" thickBot="1" x14ac:dyDescent="0.3">
      <c r="B228" s="82"/>
      <c r="C228" s="62"/>
      <c r="D228" s="262" t="s">
        <v>478</v>
      </c>
      <c r="E228" s="312">
        <f>E209+E227</f>
        <v>0</v>
      </c>
      <c r="F228" s="738">
        <f>F209+F227</f>
        <v>0</v>
      </c>
      <c r="G228" s="312">
        <f>F228-E228</f>
        <v>0</v>
      </c>
      <c r="H228" s="312" t="e">
        <f t="shared" ref="H228" si="41">G228/E228</f>
        <v>#DIV/0!</v>
      </c>
      <c r="L228" s="25"/>
    </row>
    <row r="229" spans="1:12" s="16" customFormat="1" ht="13" thickTop="1" x14ac:dyDescent="0.25">
      <c r="B229" s="82"/>
      <c r="C229" s="62"/>
      <c r="D229" s="973" t="s">
        <v>479</v>
      </c>
      <c r="E229" s="973"/>
      <c r="F229" s="973"/>
      <c r="G229" s="973"/>
      <c r="H229" s="973"/>
      <c r="I229" s="973"/>
      <c r="L229" s="25"/>
    </row>
    <row r="230" spans="1:12" s="16" customFormat="1" x14ac:dyDescent="0.25">
      <c r="B230" s="82"/>
      <c r="C230" s="62"/>
      <c r="D230" s="973" t="s">
        <v>480</v>
      </c>
      <c r="E230" s="973"/>
      <c r="F230" s="973"/>
      <c r="G230" s="973"/>
      <c r="H230" s="973"/>
      <c r="I230" s="973"/>
      <c r="L230" s="25"/>
    </row>
    <row r="231" spans="1:12" s="16" customFormat="1" x14ac:dyDescent="0.25">
      <c r="B231" s="82"/>
      <c r="C231" s="62"/>
      <c r="D231" s="416"/>
      <c r="E231" s="416"/>
      <c r="F231" s="416"/>
      <c r="G231" s="416"/>
      <c r="H231" s="416"/>
      <c r="L231" s="25"/>
    </row>
    <row r="232" spans="1:12" s="16" customFormat="1" ht="13" x14ac:dyDescent="0.25">
      <c r="A232" s="431" t="s">
        <v>431</v>
      </c>
      <c r="C232" s="62"/>
      <c r="D232" s="288" t="s">
        <v>481</v>
      </c>
      <c r="E232" s="82"/>
      <c r="F232" s="82"/>
      <c r="G232" s="82"/>
      <c r="H232" s="82"/>
      <c r="L232" s="25"/>
    </row>
    <row r="233" spans="1:12" s="16" customFormat="1" x14ac:dyDescent="0.25">
      <c r="B233" s="82"/>
      <c r="C233" s="62"/>
      <c r="D233" s="82"/>
      <c r="E233" s="82"/>
      <c r="F233" s="82"/>
      <c r="G233" s="82"/>
      <c r="H233" s="82"/>
      <c r="L233" s="25"/>
    </row>
    <row r="234" spans="1:12" s="57" customFormat="1" x14ac:dyDescent="0.25">
      <c r="A234" s="133"/>
      <c r="B234" s="82"/>
      <c r="C234" s="62"/>
      <c r="D234" s="942"/>
      <c r="E234" s="682" t="s">
        <v>433</v>
      </c>
      <c r="F234" s="682" t="s">
        <v>96</v>
      </c>
      <c r="G234" s="942" t="s">
        <v>371</v>
      </c>
      <c r="H234" s="942"/>
      <c r="I234" s="133"/>
      <c r="J234" s="133"/>
      <c r="K234" s="133"/>
      <c r="L234" s="25"/>
    </row>
    <row r="235" spans="1:12" s="45" customFormat="1" x14ac:dyDescent="0.25">
      <c r="A235" s="133"/>
      <c r="B235" s="16"/>
      <c r="C235" s="62"/>
      <c r="D235" s="942"/>
      <c r="E235" s="682" t="str">
        <f>E179</f>
        <v>2022/23</v>
      </c>
      <c r="F235" s="682" t="str">
        <f>F179</f>
        <v>2023/24</v>
      </c>
      <c r="G235" s="942"/>
      <c r="H235" s="942"/>
      <c r="I235" s="133"/>
      <c r="J235" s="133"/>
      <c r="K235" s="133"/>
      <c r="L235" s="25"/>
    </row>
    <row r="236" spans="1:12" x14ac:dyDescent="0.25">
      <c r="D236" s="942"/>
      <c r="E236" s="682" t="s">
        <v>144</v>
      </c>
      <c r="F236" s="682" t="s">
        <v>144</v>
      </c>
      <c r="G236" s="682" t="s">
        <v>144</v>
      </c>
      <c r="H236" s="682" t="s">
        <v>37</v>
      </c>
      <c r="I236" s="56"/>
      <c r="J236" s="56"/>
      <c r="K236" s="56"/>
      <c r="L236" s="25"/>
    </row>
    <row r="237" spans="1:12" x14ac:dyDescent="0.25">
      <c r="D237" s="215" t="s">
        <v>482</v>
      </c>
      <c r="E237" s="216">
        <v>0</v>
      </c>
      <c r="F237" s="721">
        <v>0</v>
      </c>
      <c r="G237" s="308">
        <f>F237-E237</f>
        <v>0</v>
      </c>
      <c r="H237" s="298" t="e">
        <f>G237/E237</f>
        <v>#DIV/0!</v>
      </c>
      <c r="I237" s="56"/>
      <c r="J237" s="56"/>
      <c r="K237" s="56"/>
      <c r="L237" s="25"/>
    </row>
    <row r="238" spans="1:12" ht="13" thickBot="1" x14ac:dyDescent="0.3">
      <c r="D238" s="215" t="s">
        <v>483</v>
      </c>
      <c r="E238" s="216">
        <v>0</v>
      </c>
      <c r="F238" s="721">
        <v>0</v>
      </c>
      <c r="G238" s="305">
        <f t="shared" ref="G238:G239" si="42">F238-E238</f>
        <v>0</v>
      </c>
      <c r="H238" s="300" t="e">
        <f t="shared" ref="H238:H239" si="43">G238/E238</f>
        <v>#DIV/0!</v>
      </c>
      <c r="I238" s="56"/>
      <c r="J238" s="56"/>
      <c r="K238" s="56"/>
      <c r="L238" s="25"/>
    </row>
    <row r="239" spans="1:12" ht="13" thickBot="1" x14ac:dyDescent="0.3">
      <c r="D239" s="218" t="s">
        <v>484</v>
      </c>
      <c r="E239" s="301">
        <f>SUM(E237:E238)</f>
        <v>0</v>
      </c>
      <c r="F239" s="726">
        <f>SUM(F237:F238)</f>
        <v>0</v>
      </c>
      <c r="G239" s="305">
        <f t="shared" si="42"/>
        <v>0</v>
      </c>
      <c r="H239" s="300" t="e">
        <f t="shared" si="43"/>
        <v>#DIV/0!</v>
      </c>
      <c r="I239" s="56"/>
      <c r="J239" s="56"/>
      <c r="K239" s="56"/>
      <c r="L239" s="25"/>
    </row>
    <row r="241" spans="2:12" x14ac:dyDescent="0.25">
      <c r="D241" s="158" t="s">
        <v>439</v>
      </c>
      <c r="H241" s="56"/>
      <c r="I241" s="56"/>
      <c r="J241" s="56"/>
      <c r="K241" s="56"/>
      <c r="L241" s="25"/>
    </row>
    <row r="242" spans="2:12" s="56" customFormat="1" x14ac:dyDescent="0.25">
      <c r="B242" s="70"/>
      <c r="C242" s="62"/>
      <c r="D242" s="13"/>
      <c r="E242" s="6"/>
      <c r="F242" s="6"/>
      <c r="G242" s="6"/>
      <c r="L242" s="25"/>
    </row>
    <row r="244" spans="2:12" ht="13" x14ac:dyDescent="0.25">
      <c r="D244" s="288" t="s">
        <v>485</v>
      </c>
      <c r="H244" s="56"/>
      <c r="I244" s="56"/>
      <c r="J244" s="56"/>
      <c r="K244" s="56"/>
      <c r="L244" s="25"/>
    </row>
    <row r="246" spans="2:12" x14ac:dyDescent="0.25">
      <c r="D246" s="942"/>
      <c r="E246" s="682" t="s">
        <v>433</v>
      </c>
      <c r="F246" s="682" t="s">
        <v>96</v>
      </c>
      <c r="G246" s="942" t="s">
        <v>371</v>
      </c>
      <c r="H246" s="942"/>
      <c r="I246" s="56"/>
      <c r="J246" s="56"/>
      <c r="K246" s="56"/>
      <c r="L246" s="25"/>
    </row>
    <row r="247" spans="2:12" x14ac:dyDescent="0.25">
      <c r="D247" s="942"/>
      <c r="E247" s="682" t="str">
        <f>E235</f>
        <v>2022/23</v>
      </c>
      <c r="F247" s="682" t="str">
        <f>F235</f>
        <v>2023/24</v>
      </c>
      <c r="G247" s="942"/>
      <c r="H247" s="942"/>
      <c r="I247" s="56"/>
      <c r="J247" s="56"/>
      <c r="K247" s="56"/>
      <c r="L247" s="25"/>
    </row>
    <row r="248" spans="2:12" x14ac:dyDescent="0.25">
      <c r="D248" s="942"/>
      <c r="E248" s="682" t="s">
        <v>144</v>
      </c>
      <c r="F248" s="682" t="s">
        <v>144</v>
      </c>
      <c r="G248" s="682" t="s">
        <v>144</v>
      </c>
      <c r="H248" s="682" t="s">
        <v>37</v>
      </c>
      <c r="I248" s="56"/>
      <c r="J248" s="56"/>
      <c r="K248" s="56"/>
      <c r="L248" s="25"/>
    </row>
    <row r="249" spans="2:12" x14ac:dyDescent="0.25">
      <c r="D249" s="215" t="s">
        <v>486</v>
      </c>
      <c r="E249" s="216">
        <v>0</v>
      </c>
      <c r="F249" s="721">
        <v>0</v>
      </c>
      <c r="G249" s="297">
        <f>F249-E249</f>
        <v>0</v>
      </c>
      <c r="H249" s="298" t="e">
        <f>G249/E249</f>
        <v>#DIV/0!</v>
      </c>
      <c r="I249" s="56"/>
      <c r="J249" s="56"/>
      <c r="K249" s="56"/>
      <c r="L249" s="25"/>
    </row>
    <row r="250" spans="2:12" x14ac:dyDescent="0.25">
      <c r="D250" s="215" t="s">
        <v>487</v>
      </c>
      <c r="E250" s="216">
        <v>0</v>
      </c>
      <c r="F250" s="721">
        <v>0</v>
      </c>
      <c r="G250" s="297">
        <f t="shared" ref="G250:G253" si="44">F250-E250</f>
        <v>0</v>
      </c>
      <c r="H250" s="298" t="e">
        <f t="shared" ref="H250:H253" si="45">G250/E250</f>
        <v>#DIV/0!</v>
      </c>
      <c r="I250" s="56"/>
      <c r="J250" s="56"/>
      <c r="K250" s="56"/>
      <c r="L250" s="25"/>
    </row>
    <row r="251" spans="2:12" x14ac:dyDescent="0.25">
      <c r="D251" s="215" t="s">
        <v>488</v>
      </c>
      <c r="E251" s="216">
        <v>0</v>
      </c>
      <c r="F251" s="721">
        <v>0</v>
      </c>
      <c r="G251" s="297">
        <f t="shared" si="44"/>
        <v>0</v>
      </c>
      <c r="H251" s="298" t="e">
        <f t="shared" si="45"/>
        <v>#DIV/0!</v>
      </c>
      <c r="I251" s="56"/>
      <c r="J251" s="56"/>
      <c r="K251" s="56"/>
      <c r="L251" s="25"/>
    </row>
    <row r="252" spans="2:12" ht="13" thickBot="1" x14ac:dyDescent="0.3">
      <c r="D252" s="245" t="s">
        <v>437</v>
      </c>
      <c r="E252" s="216">
        <v>0</v>
      </c>
      <c r="F252" s="721">
        <v>0</v>
      </c>
      <c r="G252" s="299">
        <f t="shared" si="44"/>
        <v>0</v>
      </c>
      <c r="H252" s="300" t="e">
        <f t="shared" si="45"/>
        <v>#DIV/0!</v>
      </c>
      <c r="I252" s="56"/>
      <c r="J252" s="56"/>
      <c r="K252" s="56"/>
      <c r="L252" s="25"/>
    </row>
    <row r="253" spans="2:12" ht="13" thickBot="1" x14ac:dyDescent="0.3">
      <c r="D253" s="218" t="s">
        <v>489</v>
      </c>
      <c r="E253" s="301">
        <f>SUM(E249:E252)</f>
        <v>0</v>
      </c>
      <c r="F253" s="726">
        <f>SUM(F249:F252)</f>
        <v>0</v>
      </c>
      <c r="G253" s="299">
        <f t="shared" si="44"/>
        <v>0</v>
      </c>
      <c r="H253" s="300" t="e">
        <f t="shared" si="45"/>
        <v>#DIV/0!</v>
      </c>
      <c r="I253" s="56"/>
      <c r="J253" s="56"/>
      <c r="K253" s="56"/>
      <c r="L253" s="25"/>
    </row>
    <row r="254" spans="2:12" x14ac:dyDescent="0.25">
      <c r="D254" s="184"/>
      <c r="E254" s="185"/>
      <c r="F254" s="185"/>
      <c r="G254" s="185"/>
      <c r="H254" s="413"/>
      <c r="I254" s="56"/>
      <c r="J254" s="56"/>
      <c r="K254" s="56"/>
      <c r="L254" s="25"/>
    </row>
    <row r="255" spans="2:12" x14ac:dyDescent="0.25">
      <c r="D255" s="158" t="s">
        <v>439</v>
      </c>
      <c r="E255" s="185"/>
      <c r="F255" s="185"/>
      <c r="G255" s="185"/>
      <c r="H255" s="413"/>
      <c r="I255" s="56"/>
      <c r="J255" s="56"/>
      <c r="K255" s="56"/>
      <c r="L255" s="25"/>
    </row>
    <row r="256" spans="2:12" s="56" customFormat="1" x14ac:dyDescent="0.25">
      <c r="B256" s="70"/>
      <c r="C256" s="62"/>
      <c r="D256" s="13"/>
      <c r="E256" s="6"/>
      <c r="F256" s="6"/>
      <c r="G256" s="6"/>
      <c r="L256" s="25"/>
    </row>
    <row r="258" spans="1:12" ht="13" x14ac:dyDescent="0.25">
      <c r="A258" s="431" t="s">
        <v>431</v>
      </c>
      <c r="D258" s="288" t="s">
        <v>490</v>
      </c>
      <c r="H258" s="56"/>
      <c r="I258" s="56"/>
      <c r="J258" s="56"/>
      <c r="K258" s="56"/>
      <c r="L258" s="25"/>
    </row>
    <row r="259" spans="1:12" x14ac:dyDescent="0.25">
      <c r="A259" s="70"/>
    </row>
    <row r="260" spans="1:12" x14ac:dyDescent="0.25">
      <c r="A260" s="70"/>
      <c r="D260" s="942"/>
      <c r="E260" s="682" t="s">
        <v>433</v>
      </c>
      <c r="F260" s="682" t="s">
        <v>96</v>
      </c>
      <c r="G260" s="942" t="s">
        <v>371</v>
      </c>
      <c r="H260" s="942"/>
      <c r="I260" s="56"/>
      <c r="J260" s="56"/>
      <c r="K260" s="56"/>
      <c r="L260" s="25"/>
    </row>
    <row r="261" spans="1:12" x14ac:dyDescent="0.25">
      <c r="A261" s="70"/>
      <c r="D261" s="942"/>
      <c r="E261" s="682" t="str">
        <f>E247</f>
        <v>2022/23</v>
      </c>
      <c r="F261" s="682" t="str">
        <f>F247</f>
        <v>2023/24</v>
      </c>
      <c r="G261" s="942"/>
      <c r="H261" s="942"/>
      <c r="I261" s="56"/>
      <c r="J261" s="56"/>
      <c r="K261" s="56"/>
      <c r="L261" s="25"/>
    </row>
    <row r="262" spans="1:12" x14ac:dyDescent="0.25">
      <c r="A262" s="70"/>
      <c r="D262" s="942"/>
      <c r="E262" s="682" t="s">
        <v>144</v>
      </c>
      <c r="F262" s="682" t="s">
        <v>144</v>
      </c>
      <c r="G262" s="682" t="s">
        <v>144</v>
      </c>
      <c r="H262" s="682" t="s">
        <v>37</v>
      </c>
      <c r="I262" s="56"/>
      <c r="J262" s="56"/>
      <c r="K262" s="56"/>
      <c r="L262" s="25"/>
    </row>
    <row r="263" spans="1:12" x14ac:dyDescent="0.25">
      <c r="A263" s="70"/>
      <c r="D263" s="215" t="s">
        <v>491</v>
      </c>
      <c r="E263" s="267">
        <v>0</v>
      </c>
      <c r="F263" s="739">
        <v>0</v>
      </c>
      <c r="G263" s="313">
        <f>F263-E263</f>
        <v>0</v>
      </c>
      <c r="H263" s="298" t="e">
        <f>G263/E263</f>
        <v>#DIV/0!</v>
      </c>
      <c r="I263" s="56"/>
      <c r="J263" s="56"/>
      <c r="K263" s="56"/>
      <c r="L263" s="25"/>
    </row>
    <row r="264" spans="1:12" x14ac:dyDescent="0.25">
      <c r="A264" s="70"/>
      <c r="D264" s="215" t="s">
        <v>492</v>
      </c>
      <c r="E264" s="267">
        <v>0</v>
      </c>
      <c r="F264" s="739">
        <v>0</v>
      </c>
      <c r="G264" s="313">
        <f t="shared" ref="G264:G267" si="46">F264-E264</f>
        <v>0</v>
      </c>
      <c r="H264" s="298" t="e">
        <f t="shared" ref="H264:H267" si="47">G264/E264</f>
        <v>#DIV/0!</v>
      </c>
      <c r="I264" s="56"/>
      <c r="J264" s="56"/>
      <c r="K264" s="56"/>
      <c r="L264" s="25"/>
    </row>
    <row r="265" spans="1:12" x14ac:dyDescent="0.25">
      <c r="A265" s="70"/>
      <c r="D265" s="215" t="s">
        <v>493</v>
      </c>
      <c r="E265" s="267">
        <v>0</v>
      </c>
      <c r="F265" s="739">
        <v>0</v>
      </c>
      <c r="G265" s="313">
        <f t="shared" si="46"/>
        <v>0</v>
      </c>
      <c r="H265" s="298" t="e">
        <f t="shared" si="47"/>
        <v>#DIV/0!</v>
      </c>
      <c r="I265" s="56"/>
      <c r="J265" s="56"/>
      <c r="K265" s="56"/>
      <c r="L265" s="25"/>
    </row>
    <row r="266" spans="1:12" ht="13" thickBot="1" x14ac:dyDescent="0.3">
      <c r="A266" s="70"/>
      <c r="D266" s="245" t="s">
        <v>437</v>
      </c>
      <c r="E266" s="267">
        <v>0</v>
      </c>
      <c r="F266" s="739">
        <v>0</v>
      </c>
      <c r="G266" s="314">
        <f t="shared" si="46"/>
        <v>0</v>
      </c>
      <c r="H266" s="300" t="e">
        <f t="shared" si="47"/>
        <v>#DIV/0!</v>
      </c>
      <c r="I266" s="56"/>
      <c r="J266" s="56"/>
      <c r="K266" s="56"/>
      <c r="L266" s="25"/>
    </row>
    <row r="267" spans="1:12" ht="13" thickBot="1" x14ac:dyDescent="0.3">
      <c r="A267" s="70"/>
      <c r="D267" s="218" t="s">
        <v>494</v>
      </c>
      <c r="E267" s="315">
        <f>SUM(E263:E266)</f>
        <v>0</v>
      </c>
      <c r="F267" s="740">
        <f>SUM(F263:F266)</f>
        <v>0</v>
      </c>
      <c r="G267" s="315">
        <f t="shared" si="46"/>
        <v>0</v>
      </c>
      <c r="H267" s="302" t="e">
        <f t="shared" si="47"/>
        <v>#DIV/0!</v>
      </c>
      <c r="I267" s="56"/>
      <c r="J267" s="56"/>
      <c r="K267" s="56"/>
      <c r="L267" s="25"/>
    </row>
    <row r="268" spans="1:12" s="56" customFormat="1" x14ac:dyDescent="0.25">
      <c r="A268" s="70"/>
      <c r="C268" s="62"/>
      <c r="D268" s="223"/>
      <c r="E268" s="229"/>
      <c r="F268" s="268"/>
      <c r="G268" s="229"/>
      <c r="H268" s="224"/>
      <c r="L268" s="25"/>
    </row>
    <row r="269" spans="1:12" s="56" customFormat="1" x14ac:dyDescent="0.25">
      <c r="A269" s="70"/>
      <c r="C269" s="62"/>
      <c r="D269" s="158" t="s">
        <v>439</v>
      </c>
      <c r="E269" s="229"/>
      <c r="F269" s="268"/>
      <c r="G269" s="229"/>
      <c r="H269" s="224"/>
      <c r="L269" s="25"/>
    </row>
    <row r="270" spans="1:12" x14ac:dyDescent="0.25">
      <c r="A270" s="70"/>
    </row>
    <row r="271" spans="1:12" ht="13" x14ac:dyDescent="0.25">
      <c r="A271" s="431" t="s">
        <v>431</v>
      </c>
      <c r="D271" s="288" t="s">
        <v>495</v>
      </c>
      <c r="H271" s="56"/>
      <c r="I271" s="56"/>
      <c r="J271" s="56"/>
      <c r="K271" s="56"/>
      <c r="L271" s="25"/>
    </row>
    <row r="272" spans="1:12" x14ac:dyDescent="0.25">
      <c r="A272" s="70"/>
    </row>
    <row r="273" spans="1:12" x14ac:dyDescent="0.25">
      <c r="A273" s="70"/>
      <c r="D273" s="942"/>
      <c r="E273" s="682" t="s">
        <v>433</v>
      </c>
      <c r="F273" s="682" t="s">
        <v>96</v>
      </c>
      <c r="G273" s="942" t="s">
        <v>371</v>
      </c>
      <c r="H273" s="942"/>
      <c r="I273" s="56"/>
      <c r="J273" s="56"/>
      <c r="K273" s="56"/>
      <c r="L273" s="25"/>
    </row>
    <row r="274" spans="1:12" x14ac:dyDescent="0.25">
      <c r="A274" s="70"/>
      <c r="D274" s="942"/>
      <c r="E274" s="682" t="str">
        <f>E261</f>
        <v>2022/23</v>
      </c>
      <c r="F274" s="682" t="str">
        <f>F261</f>
        <v>2023/24</v>
      </c>
      <c r="G274" s="942"/>
      <c r="H274" s="942"/>
      <c r="I274" s="56"/>
      <c r="J274" s="56"/>
      <c r="K274" s="56"/>
      <c r="L274" s="25"/>
    </row>
    <row r="275" spans="1:12" x14ac:dyDescent="0.25">
      <c r="A275" s="70"/>
      <c r="D275" s="942"/>
      <c r="E275" s="682" t="s">
        <v>144</v>
      </c>
      <c r="F275" s="682" t="s">
        <v>144</v>
      </c>
      <c r="G275" s="682" t="s">
        <v>144</v>
      </c>
      <c r="H275" s="682" t="s">
        <v>37</v>
      </c>
      <c r="I275" s="56"/>
      <c r="J275" s="56"/>
      <c r="K275" s="56"/>
      <c r="L275" s="25"/>
    </row>
    <row r="276" spans="1:12" ht="20" x14ac:dyDescent="0.25">
      <c r="A276" s="70"/>
      <c r="D276" s="215" t="s">
        <v>496</v>
      </c>
      <c r="E276" s="216">
        <v>0</v>
      </c>
      <c r="F276" s="721">
        <v>0</v>
      </c>
      <c r="G276" s="297">
        <f>F276-E276</f>
        <v>0</v>
      </c>
      <c r="H276" s="298" t="e">
        <f>G276/E276</f>
        <v>#DIV/0!</v>
      </c>
      <c r="I276" s="56"/>
      <c r="J276" s="56"/>
      <c r="K276" s="56"/>
      <c r="L276" s="25"/>
    </row>
    <row r="277" spans="1:12" x14ac:dyDescent="0.25">
      <c r="A277" s="70"/>
      <c r="D277" s="215" t="s">
        <v>497</v>
      </c>
      <c r="E277" s="216">
        <v>0</v>
      </c>
      <c r="F277" s="721">
        <v>0</v>
      </c>
      <c r="G277" s="297">
        <f t="shared" ref="G277:G280" si="48">F277-E277</f>
        <v>0</v>
      </c>
      <c r="H277" s="298" t="e">
        <f t="shared" ref="H277:H280" si="49">G277/E277</f>
        <v>#DIV/0!</v>
      </c>
      <c r="I277" s="56"/>
      <c r="J277" s="56"/>
      <c r="K277" s="56"/>
      <c r="L277" s="25"/>
    </row>
    <row r="278" spans="1:12" x14ac:dyDescent="0.25">
      <c r="A278" s="70"/>
      <c r="D278" s="215" t="s">
        <v>498</v>
      </c>
      <c r="E278" s="216">
        <v>0</v>
      </c>
      <c r="F278" s="721">
        <v>0</v>
      </c>
      <c r="G278" s="297">
        <f t="shared" si="48"/>
        <v>0</v>
      </c>
      <c r="H278" s="298" t="e">
        <f t="shared" si="49"/>
        <v>#DIV/0!</v>
      </c>
      <c r="I278" s="56"/>
      <c r="J278" s="56"/>
      <c r="K278" s="56"/>
      <c r="L278" s="25"/>
    </row>
    <row r="279" spans="1:12" ht="13" thickBot="1" x14ac:dyDescent="0.3">
      <c r="A279" s="70"/>
      <c r="D279" s="245" t="s">
        <v>437</v>
      </c>
      <c r="E279" s="216">
        <v>0</v>
      </c>
      <c r="F279" s="721">
        <v>0</v>
      </c>
      <c r="G279" s="299">
        <f t="shared" si="48"/>
        <v>0</v>
      </c>
      <c r="H279" s="300" t="e">
        <f t="shared" si="49"/>
        <v>#DIV/0!</v>
      </c>
      <c r="I279" s="56"/>
      <c r="J279" s="56"/>
      <c r="K279" s="56"/>
      <c r="L279" s="25"/>
    </row>
    <row r="280" spans="1:12" ht="13" thickBot="1" x14ac:dyDescent="0.3">
      <c r="A280" s="70"/>
      <c r="D280" s="218" t="s">
        <v>499</v>
      </c>
      <c r="E280" s="301">
        <f>SUM(E276:E279)</f>
        <v>0</v>
      </c>
      <c r="F280" s="726">
        <f>SUM(F276:F279)</f>
        <v>0</v>
      </c>
      <c r="G280" s="299">
        <f t="shared" si="48"/>
        <v>0</v>
      </c>
      <c r="H280" s="300" t="e">
        <f t="shared" si="49"/>
        <v>#DIV/0!</v>
      </c>
      <c r="I280" s="56"/>
      <c r="J280" s="56"/>
      <c r="K280" s="56"/>
      <c r="L280" s="25"/>
    </row>
    <row r="281" spans="1:12" s="56" customFormat="1" x14ac:dyDescent="0.25">
      <c r="A281" s="70"/>
      <c r="C281" s="62"/>
      <c r="D281" s="223"/>
      <c r="E281" s="221"/>
      <c r="F281" s="222"/>
      <c r="G281" s="221"/>
      <c r="H281" s="224"/>
      <c r="L281" s="25"/>
    </row>
    <row r="282" spans="1:12" s="56" customFormat="1" x14ac:dyDescent="0.25">
      <c r="A282" s="70"/>
      <c r="C282" s="62"/>
      <c r="D282" s="158" t="s">
        <v>439</v>
      </c>
      <c r="E282" s="221"/>
      <c r="F282" s="222"/>
      <c r="G282" s="221"/>
      <c r="H282" s="224"/>
      <c r="L282" s="25"/>
    </row>
    <row r="283" spans="1:12" s="56" customFormat="1" x14ac:dyDescent="0.25">
      <c r="A283" s="70"/>
      <c r="C283" s="62"/>
      <c r="D283" s="158"/>
      <c r="E283" s="221"/>
      <c r="F283" s="222"/>
      <c r="G283" s="221"/>
      <c r="H283" s="224"/>
      <c r="L283" s="25"/>
    </row>
    <row r="284" spans="1:12" ht="13" x14ac:dyDescent="0.25">
      <c r="A284" s="431" t="s">
        <v>431</v>
      </c>
      <c r="D284" s="288" t="s">
        <v>500</v>
      </c>
      <c r="H284" s="56"/>
      <c r="I284" s="56"/>
      <c r="J284" s="56"/>
      <c r="K284" s="56"/>
      <c r="L284" s="25"/>
    </row>
    <row r="285" spans="1:12" x14ac:dyDescent="0.25">
      <c r="A285" s="70"/>
    </row>
    <row r="286" spans="1:12" x14ac:dyDescent="0.25">
      <c r="A286" s="70"/>
      <c r="D286" s="682"/>
      <c r="E286" s="682" t="s">
        <v>433</v>
      </c>
      <c r="F286" s="682" t="s">
        <v>96</v>
      </c>
      <c r="G286" s="942" t="s">
        <v>371</v>
      </c>
      <c r="H286" s="942"/>
      <c r="I286" s="56"/>
      <c r="J286" s="56"/>
      <c r="K286" s="56"/>
      <c r="L286" s="25"/>
    </row>
    <row r="287" spans="1:12" x14ac:dyDescent="0.25">
      <c r="A287" s="70"/>
      <c r="D287" s="682"/>
      <c r="E287" s="682" t="str">
        <f>E274</f>
        <v>2022/23</v>
      </c>
      <c r="F287" s="682" t="str">
        <f>F274</f>
        <v>2023/24</v>
      </c>
      <c r="G287" s="942"/>
      <c r="H287" s="942"/>
      <c r="I287" s="56"/>
      <c r="J287" s="56"/>
      <c r="K287" s="56"/>
      <c r="L287" s="25"/>
    </row>
    <row r="288" spans="1:12" x14ac:dyDescent="0.25">
      <c r="A288" s="70"/>
      <c r="D288" s="682"/>
      <c r="E288" s="682" t="s">
        <v>144</v>
      </c>
      <c r="F288" s="682" t="s">
        <v>144</v>
      </c>
      <c r="G288" s="682" t="s">
        <v>144</v>
      </c>
      <c r="H288" s="682" t="s">
        <v>37</v>
      </c>
      <c r="I288" s="56"/>
      <c r="J288" s="56"/>
      <c r="K288" s="56"/>
      <c r="L288" s="25"/>
    </row>
    <row r="289" spans="1:12" x14ac:dyDescent="0.25">
      <c r="A289" s="70"/>
      <c r="D289" s="215" t="s">
        <v>287</v>
      </c>
      <c r="E289" s="216">
        <v>0</v>
      </c>
      <c r="F289" s="721">
        <v>0</v>
      </c>
      <c r="G289" s="297">
        <f>F289-E289</f>
        <v>0</v>
      </c>
      <c r="H289" s="298" t="e">
        <f>G289/E289</f>
        <v>#DIV/0!</v>
      </c>
      <c r="I289" s="56"/>
      <c r="J289" s="56"/>
      <c r="K289" s="56"/>
      <c r="L289" s="25"/>
    </row>
    <row r="290" spans="1:12" x14ac:dyDescent="0.25">
      <c r="A290" s="70"/>
      <c r="D290" s="215" t="s">
        <v>501</v>
      </c>
      <c r="E290" s="216">
        <v>0</v>
      </c>
      <c r="F290" s="721">
        <v>0</v>
      </c>
      <c r="G290" s="297">
        <f t="shared" ref="G290:G293" si="50">F290-E290</f>
        <v>0</v>
      </c>
      <c r="H290" s="298" t="e">
        <f t="shared" ref="H290:H293" si="51">G290/E290</f>
        <v>#DIV/0!</v>
      </c>
      <c r="I290" s="56"/>
      <c r="J290" s="56"/>
      <c r="K290" s="56"/>
      <c r="L290" s="25"/>
    </row>
    <row r="291" spans="1:12" x14ac:dyDescent="0.25">
      <c r="A291" s="70"/>
      <c r="D291" s="215" t="s">
        <v>304</v>
      </c>
      <c r="E291" s="216">
        <v>0</v>
      </c>
      <c r="F291" s="721">
        <v>0</v>
      </c>
      <c r="G291" s="297">
        <f t="shared" si="50"/>
        <v>0</v>
      </c>
      <c r="H291" s="298" t="e">
        <f t="shared" si="51"/>
        <v>#DIV/0!</v>
      </c>
      <c r="I291" s="56"/>
      <c r="J291" s="56"/>
      <c r="K291" s="56"/>
      <c r="L291" s="25"/>
    </row>
    <row r="292" spans="1:12" ht="13" thickBot="1" x14ac:dyDescent="0.3">
      <c r="A292" s="70"/>
      <c r="D292" s="245" t="s">
        <v>437</v>
      </c>
      <c r="E292" s="216">
        <v>0</v>
      </c>
      <c r="F292" s="721">
        <v>0</v>
      </c>
      <c r="G292" s="299">
        <f t="shared" si="50"/>
        <v>0</v>
      </c>
      <c r="H292" s="300" t="e">
        <f t="shared" si="51"/>
        <v>#DIV/0!</v>
      </c>
      <c r="I292" s="56"/>
      <c r="J292" s="56"/>
      <c r="K292" s="56"/>
      <c r="L292" s="25"/>
    </row>
    <row r="293" spans="1:12" ht="13" thickBot="1" x14ac:dyDescent="0.3">
      <c r="A293" s="70"/>
      <c r="D293" s="218" t="s">
        <v>502</v>
      </c>
      <c r="E293" s="316">
        <f>SUM(E289:E292)</f>
        <v>0</v>
      </c>
      <c r="F293" s="741">
        <f>SUM(F289:F292)</f>
        <v>0</v>
      </c>
      <c r="G293" s="299">
        <f t="shared" si="50"/>
        <v>0</v>
      </c>
      <c r="H293" s="300" t="e">
        <f t="shared" si="51"/>
        <v>#DIV/0!</v>
      </c>
      <c r="I293" s="56"/>
      <c r="J293" s="56"/>
      <c r="K293" s="56"/>
      <c r="L293" s="25"/>
    </row>
    <row r="294" spans="1:12" x14ac:dyDescent="0.25">
      <c r="A294" s="70"/>
      <c r="D294" s="184"/>
      <c r="E294" s="185"/>
      <c r="F294" s="185"/>
      <c r="G294" s="185"/>
      <c r="H294" s="413"/>
      <c r="I294" s="56"/>
      <c r="J294" s="56"/>
      <c r="K294" s="56"/>
      <c r="L294" s="25"/>
    </row>
    <row r="295" spans="1:12" x14ac:dyDescent="0.25">
      <c r="A295" s="70"/>
      <c r="D295" s="158" t="s">
        <v>439</v>
      </c>
      <c r="E295" s="185"/>
      <c r="F295" s="185"/>
      <c r="G295" s="185"/>
      <c r="H295" s="413"/>
      <c r="I295" s="56"/>
      <c r="J295" s="56"/>
      <c r="K295" s="56"/>
      <c r="L295" s="25"/>
    </row>
    <row r="296" spans="1:12" s="56" customFormat="1" x14ac:dyDescent="0.25">
      <c r="A296" s="70"/>
      <c r="C296" s="62"/>
      <c r="D296" s="158"/>
      <c r="E296" s="185"/>
      <c r="F296" s="185"/>
      <c r="G296" s="185"/>
      <c r="H296" s="413"/>
      <c r="L296" s="25"/>
    </row>
    <row r="297" spans="1:12" s="56" customFormat="1" ht="13" x14ac:dyDescent="0.25">
      <c r="A297" s="431" t="s">
        <v>431</v>
      </c>
      <c r="C297" s="62"/>
      <c r="D297" s="288" t="s">
        <v>503</v>
      </c>
      <c r="E297" s="185"/>
      <c r="F297" s="185"/>
      <c r="G297" s="185"/>
      <c r="H297" s="413"/>
      <c r="L297" s="25"/>
    </row>
    <row r="298" spans="1:12" s="56" customFormat="1" x14ac:dyDescent="0.25">
      <c r="A298" s="70"/>
      <c r="C298" s="62"/>
      <c r="D298" s="158"/>
      <c r="E298" s="185"/>
      <c r="F298" s="185"/>
      <c r="G298" s="185"/>
      <c r="H298" s="413"/>
      <c r="L298" s="25"/>
    </row>
    <row r="299" spans="1:12" s="56" customFormat="1" x14ac:dyDescent="0.25">
      <c r="A299" s="70"/>
      <c r="C299" s="62"/>
      <c r="D299" s="682"/>
      <c r="E299" s="682" t="s">
        <v>433</v>
      </c>
      <c r="F299" s="682" t="s">
        <v>96</v>
      </c>
      <c r="G299" s="942" t="s">
        <v>371</v>
      </c>
      <c r="H299" s="942"/>
      <c r="L299" s="25"/>
    </row>
    <row r="300" spans="1:12" s="56" customFormat="1" x14ac:dyDescent="0.25">
      <c r="A300" s="70"/>
      <c r="C300" s="62"/>
      <c r="D300" s="682"/>
      <c r="E300" s="682" t="str">
        <f>E287</f>
        <v>2022/23</v>
      </c>
      <c r="F300" s="682" t="str">
        <f>F287</f>
        <v>2023/24</v>
      </c>
      <c r="G300" s="942"/>
      <c r="H300" s="942"/>
      <c r="L300" s="25"/>
    </row>
    <row r="301" spans="1:12" s="56" customFormat="1" x14ac:dyDescent="0.25">
      <c r="A301" s="70"/>
      <c r="C301" s="62"/>
      <c r="D301" s="682"/>
      <c r="E301" s="682" t="s">
        <v>144</v>
      </c>
      <c r="F301" s="682" t="s">
        <v>144</v>
      </c>
      <c r="G301" s="682" t="s">
        <v>144</v>
      </c>
      <c r="H301" s="682" t="s">
        <v>37</v>
      </c>
      <c r="L301" s="25"/>
    </row>
    <row r="302" spans="1:12" s="56" customFormat="1" x14ac:dyDescent="0.25">
      <c r="A302" s="70"/>
      <c r="C302" s="62"/>
      <c r="D302" s="215" t="s">
        <v>218</v>
      </c>
      <c r="E302" s="216">
        <v>0</v>
      </c>
      <c r="F302" s="721">
        <v>0</v>
      </c>
      <c r="G302" s="297">
        <f>F302-E302</f>
        <v>0</v>
      </c>
      <c r="H302" s="298" t="e">
        <f>G302/E302</f>
        <v>#DIV/0!</v>
      </c>
      <c r="L302" s="25"/>
    </row>
    <row r="303" spans="1:12" s="56" customFormat="1" ht="13" thickBot="1" x14ac:dyDescent="0.3">
      <c r="A303" s="70"/>
      <c r="C303" s="62"/>
      <c r="D303" s="245" t="s">
        <v>437</v>
      </c>
      <c r="E303" s="216">
        <v>0</v>
      </c>
      <c r="F303" s="721">
        <v>0</v>
      </c>
      <c r="G303" s="299">
        <f t="shared" ref="G303:G304" si="52">F303-E303</f>
        <v>0</v>
      </c>
      <c r="H303" s="300" t="e">
        <f t="shared" ref="H303:H304" si="53">G303/E303</f>
        <v>#DIV/0!</v>
      </c>
      <c r="L303" s="25"/>
    </row>
    <row r="304" spans="1:12" s="56" customFormat="1" ht="13" thickBot="1" x14ac:dyDescent="0.3">
      <c r="A304" s="70"/>
      <c r="C304" s="62"/>
      <c r="D304" s="218" t="s">
        <v>504</v>
      </c>
      <c r="E304" s="316">
        <f>SUM(E302:E303)</f>
        <v>0</v>
      </c>
      <c r="F304" s="741">
        <f>SUM(F302:F303)</f>
        <v>0</v>
      </c>
      <c r="G304" s="299">
        <f t="shared" si="52"/>
        <v>0</v>
      </c>
      <c r="H304" s="300" t="e">
        <f t="shared" si="53"/>
        <v>#DIV/0!</v>
      </c>
      <c r="L304" s="25"/>
    </row>
    <row r="305" spans="1:12" s="56" customFormat="1" x14ac:dyDescent="0.25">
      <c r="A305" s="70"/>
      <c r="C305" s="62"/>
      <c r="D305" s="158"/>
      <c r="E305" s="185"/>
      <c r="F305" s="185"/>
      <c r="G305" s="185"/>
      <c r="H305" s="413"/>
      <c r="L305" s="25"/>
    </row>
    <row r="306" spans="1:12" s="56" customFormat="1" ht="13" x14ac:dyDescent="0.25">
      <c r="A306" s="431" t="s">
        <v>431</v>
      </c>
      <c r="C306" s="62"/>
      <c r="D306" s="288" t="s">
        <v>505</v>
      </c>
      <c r="E306" s="185"/>
      <c r="F306" s="185"/>
      <c r="G306" s="185"/>
      <c r="H306" s="413"/>
      <c r="L306" s="25"/>
    </row>
    <row r="307" spans="1:12" s="56" customFormat="1" x14ac:dyDescent="0.25">
      <c r="A307" s="70"/>
      <c r="C307" s="62"/>
      <c r="D307" s="158"/>
      <c r="E307" s="185"/>
      <c r="F307" s="185"/>
      <c r="G307" s="185"/>
      <c r="H307" s="413"/>
      <c r="L307" s="25"/>
    </row>
    <row r="308" spans="1:12" s="56" customFormat="1" x14ac:dyDescent="0.25">
      <c r="A308" s="70"/>
      <c r="C308" s="62"/>
      <c r="D308" s="682"/>
      <c r="E308" s="682" t="s">
        <v>433</v>
      </c>
      <c r="F308" s="682" t="s">
        <v>96</v>
      </c>
      <c r="G308" s="942" t="s">
        <v>371</v>
      </c>
      <c r="H308" s="942"/>
      <c r="L308" s="25"/>
    </row>
    <row r="309" spans="1:12" s="56" customFormat="1" x14ac:dyDescent="0.25">
      <c r="A309" s="70"/>
      <c r="C309" s="62"/>
      <c r="D309" s="682"/>
      <c r="E309" s="682" t="str">
        <f>E300</f>
        <v>2022/23</v>
      </c>
      <c r="F309" s="682" t="str">
        <f>F300</f>
        <v>2023/24</v>
      </c>
      <c r="G309" s="942"/>
      <c r="H309" s="942"/>
      <c r="L309" s="25"/>
    </row>
    <row r="310" spans="1:12" s="56" customFormat="1" x14ac:dyDescent="0.25">
      <c r="A310" s="70"/>
      <c r="C310" s="62"/>
      <c r="D310" s="682"/>
      <c r="E310" s="682" t="s">
        <v>144</v>
      </c>
      <c r="F310" s="682" t="s">
        <v>144</v>
      </c>
      <c r="G310" s="682" t="s">
        <v>144</v>
      </c>
      <c r="H310" s="682" t="s">
        <v>37</v>
      </c>
      <c r="L310" s="25"/>
    </row>
    <row r="311" spans="1:12" s="56" customFormat="1" x14ac:dyDescent="0.25">
      <c r="A311" s="70"/>
      <c r="C311" s="62"/>
      <c r="D311" s="215" t="s">
        <v>506</v>
      </c>
      <c r="E311" s="216">
        <v>0</v>
      </c>
      <c r="F311" s="721">
        <v>0</v>
      </c>
      <c r="G311" s="297">
        <f>F311-E311</f>
        <v>0</v>
      </c>
      <c r="H311" s="298" t="e">
        <f>G311/E311</f>
        <v>#DIV/0!</v>
      </c>
      <c r="L311" s="25"/>
    </row>
    <row r="312" spans="1:12" s="56" customFormat="1" ht="13" thickBot="1" x14ac:dyDescent="0.3">
      <c r="A312" s="70"/>
      <c r="C312" s="62"/>
      <c r="D312" s="245" t="s">
        <v>437</v>
      </c>
      <c r="E312" s="216">
        <v>0</v>
      </c>
      <c r="F312" s="721">
        <v>0</v>
      </c>
      <c r="G312" s="299">
        <f t="shared" ref="G312:G313" si="54">F312-E312</f>
        <v>0</v>
      </c>
      <c r="H312" s="300" t="e">
        <f t="shared" ref="H312:H313" si="55">G312/E312</f>
        <v>#DIV/0!</v>
      </c>
      <c r="L312" s="25"/>
    </row>
    <row r="313" spans="1:12" s="56" customFormat="1" ht="13" thickBot="1" x14ac:dyDescent="0.3">
      <c r="A313" s="70"/>
      <c r="C313" s="62"/>
      <c r="D313" s="218" t="s">
        <v>507</v>
      </c>
      <c r="E313" s="316">
        <f>SUM(E311:E312)</f>
        <v>0</v>
      </c>
      <c r="F313" s="741">
        <f>SUM(F311:F312)</f>
        <v>0</v>
      </c>
      <c r="G313" s="299">
        <f t="shared" si="54"/>
        <v>0</v>
      </c>
      <c r="H313" s="300" t="e">
        <f t="shared" si="55"/>
        <v>#DIV/0!</v>
      </c>
      <c r="L313" s="25"/>
    </row>
    <row r="314" spans="1:12" x14ac:dyDescent="0.25">
      <c r="A314" s="70"/>
    </row>
    <row r="315" spans="1:12" ht="13" x14ac:dyDescent="0.25">
      <c r="A315" s="431" t="s">
        <v>431</v>
      </c>
      <c r="D315" s="288" t="s">
        <v>508</v>
      </c>
      <c r="H315" s="56"/>
      <c r="I315" s="56"/>
      <c r="J315" s="56"/>
      <c r="K315" s="56"/>
      <c r="L315" s="25"/>
    </row>
    <row r="316" spans="1:12" x14ac:dyDescent="0.25">
      <c r="A316" s="70"/>
    </row>
    <row r="317" spans="1:12" x14ac:dyDescent="0.25">
      <c r="A317" s="70"/>
      <c r="D317" s="269" t="s">
        <v>509</v>
      </c>
      <c r="E317" s="185"/>
      <c r="F317" s="185"/>
      <c r="G317" s="185"/>
      <c r="H317" s="413"/>
      <c r="I317" s="56"/>
      <c r="J317" s="56"/>
      <c r="K317" s="56"/>
      <c r="L317" s="25"/>
    </row>
    <row r="318" spans="1:12" x14ac:dyDescent="0.25">
      <c r="A318" s="70"/>
      <c r="D318" s="184"/>
      <c r="E318" s="185"/>
      <c r="F318" s="185"/>
      <c r="G318" s="185"/>
      <c r="H318" s="413"/>
      <c r="I318" s="56"/>
      <c r="J318" s="56"/>
      <c r="K318" s="56"/>
      <c r="L318" s="25"/>
    </row>
    <row r="319" spans="1:12" x14ac:dyDescent="0.25">
      <c r="A319" s="70"/>
      <c r="D319" s="682"/>
      <c r="E319" s="682" t="s">
        <v>433</v>
      </c>
      <c r="F319" s="682" t="s">
        <v>96</v>
      </c>
      <c r="G319" s="942" t="s">
        <v>371</v>
      </c>
      <c r="H319" s="942"/>
      <c r="I319" s="56"/>
      <c r="J319" s="56"/>
      <c r="K319" s="56"/>
      <c r="L319" s="25"/>
    </row>
    <row r="320" spans="1:12" x14ac:dyDescent="0.25">
      <c r="A320" s="70"/>
      <c r="D320" s="682"/>
      <c r="E320" s="682" t="str">
        <f>E309</f>
        <v>2022/23</v>
      </c>
      <c r="F320" s="682" t="str">
        <f>F309</f>
        <v>2023/24</v>
      </c>
      <c r="G320" s="942"/>
      <c r="H320" s="942"/>
      <c r="I320" s="56"/>
      <c r="J320" s="56"/>
      <c r="K320" s="56"/>
      <c r="L320" s="25"/>
    </row>
    <row r="321" spans="1:12" x14ac:dyDescent="0.25">
      <c r="A321" s="70"/>
      <c r="D321" s="682"/>
      <c r="E321" s="682" t="s">
        <v>144</v>
      </c>
      <c r="F321" s="682" t="s">
        <v>144</v>
      </c>
      <c r="G321" s="682" t="s">
        <v>144</v>
      </c>
      <c r="H321" s="682" t="s">
        <v>37</v>
      </c>
      <c r="I321" s="56"/>
      <c r="J321" s="56"/>
      <c r="K321" s="56"/>
      <c r="L321" s="25"/>
    </row>
    <row r="322" spans="1:12" x14ac:dyDescent="0.25">
      <c r="A322" s="70"/>
      <c r="D322" s="226" t="s">
        <v>510</v>
      </c>
      <c r="E322" s="216">
        <v>0</v>
      </c>
      <c r="F322" s="721">
        <v>0</v>
      </c>
      <c r="G322" s="297">
        <f>F322-E322</f>
        <v>0</v>
      </c>
      <c r="H322" s="298" t="e">
        <f>G322/E322</f>
        <v>#DIV/0!</v>
      </c>
      <c r="I322" s="56"/>
      <c r="J322" s="56"/>
      <c r="K322" s="56"/>
      <c r="L322" s="25"/>
    </row>
    <row r="323" spans="1:12" x14ac:dyDescent="0.25">
      <c r="A323" s="70"/>
      <c r="D323" s="226" t="s">
        <v>510</v>
      </c>
      <c r="E323" s="216">
        <v>0</v>
      </c>
      <c r="F323" s="721">
        <v>0</v>
      </c>
      <c r="G323" s="297">
        <f t="shared" ref="G323:G326" si="56">F323-E323</f>
        <v>0</v>
      </c>
      <c r="H323" s="298" t="e">
        <f t="shared" ref="H323:H326" si="57">G323/E323</f>
        <v>#DIV/0!</v>
      </c>
    </row>
    <row r="324" spans="1:12" x14ac:dyDescent="0.25">
      <c r="A324" s="70"/>
      <c r="D324" s="226" t="s">
        <v>510</v>
      </c>
      <c r="E324" s="216">
        <v>0</v>
      </c>
      <c r="F324" s="721">
        <v>0</v>
      </c>
      <c r="G324" s="297">
        <f t="shared" si="56"/>
        <v>0</v>
      </c>
      <c r="H324" s="298" t="e">
        <f t="shared" si="57"/>
        <v>#DIV/0!</v>
      </c>
    </row>
    <row r="325" spans="1:12" ht="13" thickBot="1" x14ac:dyDescent="0.3">
      <c r="A325" s="70"/>
      <c r="D325" s="245" t="s">
        <v>511</v>
      </c>
      <c r="E325" s="216">
        <v>0</v>
      </c>
      <c r="F325" s="721">
        <v>0</v>
      </c>
      <c r="G325" s="299">
        <f t="shared" si="56"/>
        <v>0</v>
      </c>
      <c r="H325" s="300" t="e">
        <f t="shared" si="57"/>
        <v>#DIV/0!</v>
      </c>
    </row>
    <row r="326" spans="1:12" ht="13" thickBot="1" x14ac:dyDescent="0.3">
      <c r="A326" s="70"/>
      <c r="D326" s="218" t="s">
        <v>512</v>
      </c>
      <c r="E326" s="301">
        <f>SUM(E322:E325)</f>
        <v>0</v>
      </c>
      <c r="F326" s="726">
        <f>SUM(F322:F325)</f>
        <v>0</v>
      </c>
      <c r="G326" s="299">
        <f t="shared" si="56"/>
        <v>0</v>
      </c>
      <c r="H326" s="300" t="e">
        <f t="shared" si="57"/>
        <v>#DIV/0!</v>
      </c>
    </row>
    <row r="327" spans="1:12" x14ac:dyDescent="0.25">
      <c r="A327" s="70"/>
      <c r="D327" s="184"/>
      <c r="E327" s="185"/>
      <c r="F327" s="185"/>
      <c r="G327" s="185"/>
      <c r="H327" s="413"/>
    </row>
    <row r="328" spans="1:12" x14ac:dyDescent="0.25">
      <c r="A328" s="70"/>
      <c r="D328" s="158" t="s">
        <v>439</v>
      </c>
      <c r="E328" s="185"/>
      <c r="F328" s="185"/>
      <c r="G328" s="185"/>
      <c r="H328" s="413"/>
    </row>
    <row r="329" spans="1:12" x14ac:dyDescent="0.25">
      <c r="A329" s="70"/>
      <c r="D329" s="184"/>
      <c r="E329" s="185"/>
      <c r="F329" s="185"/>
      <c r="G329" s="185"/>
      <c r="H329" s="413"/>
    </row>
    <row r="330" spans="1:12" x14ac:dyDescent="0.25">
      <c r="A330" s="70"/>
      <c r="D330" s="184"/>
      <c r="E330" s="185"/>
      <c r="F330" s="185"/>
      <c r="G330" s="185"/>
      <c r="H330" s="413"/>
    </row>
    <row r="331" spans="1:12" ht="13" x14ac:dyDescent="0.25">
      <c r="A331" s="70"/>
      <c r="D331" s="720" t="s">
        <v>513</v>
      </c>
      <c r="H331" s="56"/>
    </row>
    <row r="332" spans="1:12" x14ac:dyDescent="0.25">
      <c r="A332" s="70"/>
    </row>
    <row r="333" spans="1:12" ht="13" x14ac:dyDescent="0.25">
      <c r="A333" s="70"/>
      <c r="D333" s="288" t="s">
        <v>514</v>
      </c>
      <c r="E333" s="25"/>
      <c r="F333" s="25"/>
      <c r="H333" s="56"/>
    </row>
    <row r="334" spans="1:12" ht="16.5" x14ac:dyDescent="0.25">
      <c r="A334" s="70"/>
      <c r="D334" s="100"/>
      <c r="E334" s="25"/>
      <c r="F334" s="25"/>
      <c r="H334" s="56"/>
    </row>
    <row r="335" spans="1:12" x14ac:dyDescent="0.25">
      <c r="A335" s="70"/>
      <c r="D335" s="158" t="s">
        <v>515</v>
      </c>
      <c r="E335" s="25"/>
      <c r="F335" s="25"/>
      <c r="H335" s="56"/>
    </row>
    <row r="336" spans="1:12" x14ac:dyDescent="0.25">
      <c r="A336" s="70"/>
      <c r="D336" s="13"/>
      <c r="E336" s="25"/>
      <c r="F336" s="25"/>
      <c r="H336" s="56"/>
    </row>
    <row r="337" spans="1:12" ht="13" x14ac:dyDescent="0.25">
      <c r="A337" s="70"/>
      <c r="D337" s="288" t="s">
        <v>516</v>
      </c>
      <c r="E337" s="25"/>
      <c r="F337" s="25"/>
      <c r="H337" s="56"/>
    </row>
    <row r="338" spans="1:12" ht="16.5" x14ac:dyDescent="0.25">
      <c r="A338" s="70"/>
      <c r="D338" s="100"/>
      <c r="E338" s="25"/>
      <c r="F338" s="25"/>
      <c r="H338" s="56"/>
    </row>
    <row r="339" spans="1:12" x14ac:dyDescent="0.25">
      <c r="A339" s="70"/>
      <c r="D339" s="158" t="s">
        <v>515</v>
      </c>
      <c r="E339" s="25"/>
      <c r="F339" s="25"/>
      <c r="H339" s="56"/>
      <c r="I339" s="56"/>
      <c r="J339" s="56"/>
      <c r="K339" s="56"/>
      <c r="L339" s="25"/>
    </row>
    <row r="340" spans="1:12" x14ac:dyDescent="0.25">
      <c r="A340" s="70"/>
      <c r="D340" s="13"/>
      <c r="E340" s="25"/>
      <c r="F340" s="25"/>
      <c r="H340" s="56"/>
      <c r="I340" s="56"/>
      <c r="J340" s="56"/>
      <c r="K340" s="56"/>
      <c r="L340" s="25"/>
    </row>
    <row r="341" spans="1:12" ht="14.5" x14ac:dyDescent="0.25">
      <c r="A341" s="70"/>
      <c r="D341" s="101"/>
      <c r="E341" s="25"/>
      <c r="F341" s="25"/>
      <c r="H341" s="56"/>
      <c r="I341" s="56"/>
      <c r="J341" s="56"/>
      <c r="K341" s="56"/>
      <c r="L341" s="25"/>
    </row>
    <row r="342" spans="1:12" ht="13" x14ac:dyDescent="0.25">
      <c r="A342" s="431" t="s">
        <v>517</v>
      </c>
      <c r="D342" s="288" t="s">
        <v>518</v>
      </c>
      <c r="E342" s="25"/>
      <c r="F342" s="25"/>
      <c r="H342" s="56"/>
      <c r="I342" s="56"/>
      <c r="J342" s="56"/>
      <c r="K342" s="56"/>
      <c r="L342" s="25"/>
    </row>
    <row r="343" spans="1:12" x14ac:dyDescent="0.25">
      <c r="A343" s="70"/>
      <c r="D343" s="877" t="s">
        <v>519</v>
      </c>
      <c r="E343" s="877"/>
      <c r="F343" s="877"/>
      <c r="G343" s="877"/>
      <c r="H343" s="877"/>
      <c r="I343" s="56"/>
      <c r="J343" s="56"/>
      <c r="K343" s="56"/>
      <c r="L343" s="25"/>
    </row>
    <row r="344" spans="1:12" x14ac:dyDescent="0.25">
      <c r="A344" s="70"/>
      <c r="D344" s="270"/>
      <c r="E344" s="239"/>
      <c r="F344" s="239"/>
      <c r="G344" s="185"/>
      <c r="H344" s="413"/>
      <c r="I344" s="56"/>
      <c r="J344" s="56"/>
      <c r="K344" s="56"/>
      <c r="L344" s="25"/>
    </row>
    <row r="345" spans="1:12" s="56" customFormat="1" x14ac:dyDescent="0.25">
      <c r="A345" s="70"/>
      <c r="C345" s="62"/>
      <c r="D345" s="682"/>
      <c r="E345" s="682" t="s">
        <v>433</v>
      </c>
      <c r="F345" s="682" t="s">
        <v>96</v>
      </c>
      <c r="G345" s="883" t="s">
        <v>28</v>
      </c>
      <c r="H345" s="883"/>
      <c r="I345" s="883"/>
      <c r="L345" s="25"/>
    </row>
    <row r="346" spans="1:12" x14ac:dyDescent="0.25">
      <c r="A346" s="70"/>
      <c r="D346" s="942"/>
      <c r="E346" s="682" t="str">
        <f>Title!AC2</f>
        <v>2022/23</v>
      </c>
      <c r="F346" s="682" t="str">
        <f>Title!AD2</f>
        <v>2023/24</v>
      </c>
      <c r="G346" s="682" t="str">
        <f>Title!AE2</f>
        <v>2024/25</v>
      </c>
      <c r="H346" s="682" t="str">
        <f>Title!AF2</f>
        <v>2025/26</v>
      </c>
      <c r="I346" s="682" t="str">
        <f>Title!AG2</f>
        <v>2026/27</v>
      </c>
      <c r="J346" s="56"/>
      <c r="K346" s="56"/>
      <c r="L346" s="25"/>
    </row>
    <row r="347" spans="1:12" x14ac:dyDescent="0.25">
      <c r="A347" s="70"/>
      <c r="D347" s="942"/>
      <c r="E347" s="682" t="s">
        <v>47</v>
      </c>
      <c r="F347" s="682" t="s">
        <v>47</v>
      </c>
      <c r="G347" s="682" t="s">
        <v>47</v>
      </c>
      <c r="H347" s="682" t="s">
        <v>47</v>
      </c>
      <c r="I347" s="682" t="s">
        <v>47</v>
      </c>
      <c r="J347" s="56"/>
      <c r="K347" s="56"/>
      <c r="L347" s="25"/>
    </row>
    <row r="348" spans="1:12" ht="14.25" customHeight="1" x14ac:dyDescent="0.25">
      <c r="A348" s="70"/>
      <c r="D348" s="215" t="s">
        <v>520</v>
      </c>
      <c r="E348" s="216">
        <v>0</v>
      </c>
      <c r="F348" s="736">
        <v>0</v>
      </c>
      <c r="G348" s="216">
        <v>0</v>
      </c>
      <c r="H348" s="216">
        <v>0</v>
      </c>
      <c r="I348" s="216">
        <v>0</v>
      </c>
      <c r="J348" s="56"/>
      <c r="K348" s="56"/>
      <c r="L348" s="25"/>
    </row>
    <row r="349" spans="1:12" x14ac:dyDescent="0.25">
      <c r="A349" s="70"/>
      <c r="D349" s="215" t="s">
        <v>521</v>
      </c>
      <c r="E349" s="216">
        <v>0</v>
      </c>
      <c r="F349" s="736">
        <v>0</v>
      </c>
      <c r="G349" s="216">
        <v>0</v>
      </c>
      <c r="H349" s="216">
        <v>0</v>
      </c>
      <c r="I349" s="216">
        <v>0</v>
      </c>
      <c r="J349" s="56"/>
      <c r="K349" s="56"/>
      <c r="L349" s="25"/>
    </row>
    <row r="350" spans="1:12" ht="13" thickBot="1" x14ac:dyDescent="0.3">
      <c r="A350" s="70"/>
      <c r="D350" s="215" t="s">
        <v>522</v>
      </c>
      <c r="E350" s="217">
        <v>0</v>
      </c>
      <c r="F350" s="723">
        <v>0</v>
      </c>
      <c r="G350" s="217">
        <v>0</v>
      </c>
      <c r="H350" s="217">
        <v>0</v>
      </c>
      <c r="I350" s="217">
        <v>0</v>
      </c>
      <c r="J350" s="56"/>
      <c r="K350" s="56"/>
      <c r="L350" s="25"/>
    </row>
    <row r="351" spans="1:12" ht="13" thickBot="1" x14ac:dyDescent="0.3">
      <c r="A351" s="70"/>
      <c r="D351" s="218" t="s">
        <v>523</v>
      </c>
      <c r="E351" s="299">
        <f>SUM(E348:E350)</f>
        <v>0</v>
      </c>
      <c r="F351" s="723">
        <f>SUM(F348:F350)</f>
        <v>0</v>
      </c>
      <c r="G351" s="299">
        <f>SUM(G348:G350)</f>
        <v>0</v>
      </c>
      <c r="H351" s="299">
        <f>SUM(H348:H350)</f>
        <v>0</v>
      </c>
      <c r="I351" s="299">
        <f>SUM(I348:I350)</f>
        <v>0</v>
      </c>
      <c r="J351" s="56"/>
      <c r="K351" s="56"/>
      <c r="L351" s="25"/>
    </row>
    <row r="352" spans="1:12" s="56" customFormat="1" x14ac:dyDescent="0.25">
      <c r="A352" s="70"/>
      <c r="B352" s="70"/>
      <c r="C352" s="62"/>
      <c r="D352" s="223"/>
      <c r="E352" s="303"/>
      <c r="F352" s="860"/>
      <c r="G352" s="303"/>
      <c r="H352" s="303"/>
      <c r="I352" s="303"/>
      <c r="L352" s="25"/>
    </row>
    <row r="353" spans="1:12" s="56" customFormat="1" x14ac:dyDescent="0.25">
      <c r="A353" s="70"/>
      <c r="B353" s="70"/>
      <c r="C353" s="62"/>
      <c r="D353" s="862" t="s">
        <v>897</v>
      </c>
      <c r="E353" s="863">
        <v>0</v>
      </c>
      <c r="F353" s="863">
        <v>0</v>
      </c>
      <c r="G353" s="863">
        <v>0</v>
      </c>
      <c r="H353" s="863">
        <v>0</v>
      </c>
      <c r="I353" s="863">
        <v>0</v>
      </c>
      <c r="L353" s="27" t="s">
        <v>896</v>
      </c>
    </row>
    <row r="354" spans="1:12" x14ac:dyDescent="0.25">
      <c r="A354" s="70"/>
      <c r="D354" s="325"/>
      <c r="E354" s="240"/>
      <c r="F354" s="240"/>
      <c r="G354" s="240"/>
      <c r="H354" s="296"/>
      <c r="I354" s="56"/>
      <c r="J354" s="56"/>
      <c r="K354" s="56"/>
      <c r="L354" s="25"/>
    </row>
    <row r="355" spans="1:12" ht="13" x14ac:dyDescent="0.25">
      <c r="A355" s="70"/>
      <c r="D355" s="326" t="s">
        <v>524</v>
      </c>
      <c r="E355" s="327"/>
      <c r="F355" s="327"/>
      <c r="G355" s="85"/>
      <c r="H355" s="70"/>
      <c r="I355" s="56"/>
      <c r="J355" s="56"/>
      <c r="K355" s="56"/>
      <c r="L355" s="25"/>
    </row>
    <row r="356" spans="1:12" ht="27" customHeight="1" x14ac:dyDescent="0.25">
      <c r="A356" s="70"/>
      <c r="D356" s="893" t="s">
        <v>525</v>
      </c>
      <c r="E356" s="893"/>
      <c r="F356" s="893"/>
      <c r="G356" s="893"/>
      <c r="H356" s="893"/>
      <c r="I356" s="893"/>
      <c r="J356" s="56"/>
      <c r="K356" s="56"/>
      <c r="L356" s="25"/>
    </row>
    <row r="357" spans="1:12" s="56" customFormat="1" x14ac:dyDescent="0.25">
      <c r="A357" s="70"/>
      <c r="C357" s="62"/>
      <c r="D357" s="415"/>
      <c r="E357" s="415"/>
      <c r="F357" s="415"/>
      <c r="G357" s="415"/>
      <c r="H357" s="415"/>
      <c r="L357" s="25"/>
    </row>
    <row r="358" spans="1:12" s="56" customFormat="1" x14ac:dyDescent="0.25">
      <c r="A358" s="70"/>
      <c r="C358" s="62"/>
      <c r="D358" s="682"/>
      <c r="E358" s="682" t="s">
        <v>433</v>
      </c>
      <c r="F358" s="682" t="s">
        <v>96</v>
      </c>
      <c r="G358" s="240"/>
      <c r="H358" s="296"/>
      <c r="L358" s="25"/>
    </row>
    <row r="359" spans="1:12" s="56" customFormat="1" x14ac:dyDescent="0.25">
      <c r="A359" s="70"/>
      <c r="C359" s="62"/>
      <c r="D359" s="942"/>
      <c r="E359" s="682" t="str">
        <f>E346</f>
        <v>2022/23</v>
      </c>
      <c r="F359" s="682" t="str">
        <f>F346</f>
        <v>2023/24</v>
      </c>
      <c r="G359" s="185"/>
      <c r="H359" s="413"/>
      <c r="L359" s="25"/>
    </row>
    <row r="360" spans="1:12" s="56" customFormat="1" x14ac:dyDescent="0.25">
      <c r="A360" s="70"/>
      <c r="C360" s="62"/>
      <c r="D360" s="942"/>
      <c r="E360" s="682" t="s">
        <v>47</v>
      </c>
      <c r="F360" s="682" t="s">
        <v>47</v>
      </c>
      <c r="G360" s="185"/>
      <c r="H360" s="413"/>
      <c r="L360" s="25"/>
    </row>
    <row r="361" spans="1:12" s="56" customFormat="1" x14ac:dyDescent="0.25">
      <c r="A361" s="70"/>
      <c r="C361" s="62"/>
      <c r="D361" s="318" t="s">
        <v>215</v>
      </c>
      <c r="E361" s="216">
        <v>0</v>
      </c>
      <c r="F361" s="736">
        <v>0</v>
      </c>
      <c r="G361" s="185"/>
      <c r="H361" s="413"/>
      <c r="L361" s="25"/>
    </row>
    <row r="362" spans="1:12" s="56" customFormat="1" x14ac:dyDescent="0.25">
      <c r="A362" s="70"/>
      <c r="C362" s="62"/>
      <c r="D362" s="328" t="s">
        <v>287</v>
      </c>
      <c r="E362" s="216">
        <v>0</v>
      </c>
      <c r="F362" s="736">
        <v>0</v>
      </c>
      <c r="G362" s="185"/>
      <c r="H362" s="413"/>
      <c r="L362" s="25"/>
    </row>
    <row r="363" spans="1:12" s="56" customFormat="1" x14ac:dyDescent="0.25">
      <c r="A363" s="70"/>
      <c r="C363" s="62"/>
      <c r="D363" s="328" t="s">
        <v>526</v>
      </c>
      <c r="E363" s="216">
        <v>0</v>
      </c>
      <c r="F363" s="736">
        <v>0</v>
      </c>
      <c r="G363" s="185"/>
      <c r="H363" s="413"/>
      <c r="L363" s="25"/>
    </row>
    <row r="364" spans="1:12" s="56" customFormat="1" ht="13" thickBot="1" x14ac:dyDescent="0.3">
      <c r="A364" s="70"/>
      <c r="C364" s="62"/>
      <c r="D364" s="328" t="s">
        <v>527</v>
      </c>
      <c r="E364" s="217">
        <v>0</v>
      </c>
      <c r="F364" s="723">
        <v>0</v>
      </c>
      <c r="G364" s="185"/>
      <c r="H364" s="413"/>
      <c r="L364" s="25"/>
    </row>
    <row r="365" spans="1:12" s="56" customFormat="1" ht="13" thickBot="1" x14ac:dyDescent="0.3">
      <c r="A365" s="70"/>
      <c r="C365" s="62"/>
      <c r="D365" s="318" t="s">
        <v>528</v>
      </c>
      <c r="E365" s="299">
        <f>SUM(E361:E364)</f>
        <v>0</v>
      </c>
      <c r="F365" s="723">
        <f>SUM(F361:F364)</f>
        <v>0</v>
      </c>
      <c r="G365" s="185"/>
      <c r="H365" s="413"/>
      <c r="L365" s="25"/>
    </row>
    <row r="366" spans="1:12" s="56" customFormat="1" x14ac:dyDescent="0.25">
      <c r="A366" s="70"/>
      <c r="C366" s="62"/>
      <c r="D366" s="324"/>
      <c r="E366" s="216"/>
      <c r="F366" s="736"/>
      <c r="G366" s="185"/>
      <c r="H366" s="413"/>
      <c r="L366" s="25"/>
    </row>
    <row r="367" spans="1:12" s="56" customFormat="1" x14ac:dyDescent="0.25">
      <c r="A367" s="70"/>
      <c r="C367" s="62"/>
      <c r="D367" s="318" t="s">
        <v>228</v>
      </c>
      <c r="E367" s="216"/>
      <c r="F367" s="736"/>
      <c r="G367" s="185"/>
      <c r="H367" s="413"/>
      <c r="L367" s="25"/>
    </row>
    <row r="368" spans="1:12" s="56" customFormat="1" x14ac:dyDescent="0.25">
      <c r="A368" s="70"/>
      <c r="C368" s="62"/>
      <c r="D368" s="318" t="s">
        <v>529</v>
      </c>
      <c r="E368" s="216"/>
      <c r="F368" s="736"/>
      <c r="G368" s="185"/>
      <c r="H368" s="413"/>
      <c r="L368" s="25"/>
    </row>
    <row r="369" spans="1:12" s="56" customFormat="1" x14ac:dyDescent="0.25">
      <c r="A369" s="70"/>
      <c r="C369" s="62"/>
      <c r="D369" s="328" t="s">
        <v>530</v>
      </c>
      <c r="E369" s="216">
        <v>0</v>
      </c>
      <c r="F369" s="736">
        <v>0</v>
      </c>
      <c r="G369" s="185"/>
      <c r="H369" s="413"/>
      <c r="L369" s="25"/>
    </row>
    <row r="370" spans="1:12" s="56" customFormat="1" x14ac:dyDescent="0.25">
      <c r="A370" s="70"/>
      <c r="C370" s="62"/>
      <c r="D370" s="328" t="s">
        <v>297</v>
      </c>
      <c r="E370" s="216">
        <v>0</v>
      </c>
      <c r="F370" s="736">
        <v>0</v>
      </c>
      <c r="G370" s="185"/>
      <c r="H370" s="413"/>
      <c r="L370" s="25"/>
    </row>
    <row r="371" spans="1:12" s="56" customFormat="1" ht="13" thickBot="1" x14ac:dyDescent="0.3">
      <c r="A371" s="70"/>
      <c r="C371" s="62"/>
      <c r="D371" s="328" t="s">
        <v>527</v>
      </c>
      <c r="E371" s="217">
        <v>0</v>
      </c>
      <c r="F371" s="723">
        <v>0</v>
      </c>
      <c r="G371" s="185"/>
      <c r="H371" s="413"/>
      <c r="L371" s="25"/>
    </row>
    <row r="372" spans="1:12" s="56" customFormat="1" ht="13" thickBot="1" x14ac:dyDescent="0.3">
      <c r="A372" s="70"/>
      <c r="C372" s="62"/>
      <c r="D372" s="329" t="s">
        <v>531</v>
      </c>
      <c r="E372" s="217">
        <f>SUM(E369:E371)</f>
        <v>0</v>
      </c>
      <c r="F372" s="723">
        <f>SUM(F369:F371)</f>
        <v>0</v>
      </c>
      <c r="G372" s="185"/>
      <c r="H372" s="413"/>
      <c r="L372" s="25"/>
    </row>
    <row r="373" spans="1:12" s="56" customFormat="1" x14ac:dyDescent="0.25">
      <c r="A373" s="70"/>
      <c r="C373" s="62"/>
      <c r="D373" s="318" t="s">
        <v>532</v>
      </c>
      <c r="E373" s="216"/>
      <c r="F373" s="736"/>
      <c r="G373" s="185"/>
      <c r="H373" s="413"/>
      <c r="L373" s="25"/>
    </row>
    <row r="374" spans="1:12" s="56" customFormat="1" x14ac:dyDescent="0.25">
      <c r="A374" s="70"/>
      <c r="C374" s="62"/>
      <c r="D374" s="328" t="s">
        <v>530</v>
      </c>
      <c r="E374" s="216">
        <v>0</v>
      </c>
      <c r="F374" s="736">
        <v>0</v>
      </c>
      <c r="G374" s="185"/>
      <c r="H374" s="413"/>
      <c r="L374" s="25"/>
    </row>
    <row r="375" spans="1:12" s="56" customFormat="1" x14ac:dyDescent="0.25">
      <c r="A375" s="70"/>
      <c r="C375" s="62"/>
      <c r="D375" s="328" t="s">
        <v>297</v>
      </c>
      <c r="E375" s="216">
        <v>0</v>
      </c>
      <c r="F375" s="736">
        <v>0</v>
      </c>
      <c r="G375" s="185"/>
      <c r="H375" s="413"/>
      <c r="L375" s="25"/>
    </row>
    <row r="376" spans="1:12" s="56" customFormat="1" ht="13" thickBot="1" x14ac:dyDescent="0.3">
      <c r="A376" s="70"/>
      <c r="C376" s="62"/>
      <c r="D376" s="328" t="s">
        <v>527</v>
      </c>
      <c r="E376" s="217">
        <v>0</v>
      </c>
      <c r="F376" s="723">
        <v>0</v>
      </c>
      <c r="G376" s="185"/>
      <c r="H376" s="413"/>
      <c r="L376" s="25"/>
    </row>
    <row r="377" spans="1:12" s="56" customFormat="1" ht="13" thickBot="1" x14ac:dyDescent="0.3">
      <c r="A377" s="70"/>
      <c r="C377" s="62"/>
      <c r="D377" s="329" t="s">
        <v>533</v>
      </c>
      <c r="E377" s="217">
        <f>SUM(E374:E376)</f>
        <v>0</v>
      </c>
      <c r="F377" s="723">
        <f>SUM(F374:F376)</f>
        <v>0</v>
      </c>
      <c r="G377" s="185"/>
      <c r="H377" s="413"/>
      <c r="L377" s="25"/>
    </row>
    <row r="378" spans="1:12" s="56" customFormat="1" ht="13" thickBot="1" x14ac:dyDescent="0.3">
      <c r="A378" s="70"/>
      <c r="C378" s="62"/>
      <c r="D378" s="330" t="s">
        <v>534</v>
      </c>
      <c r="E378" s="299">
        <f t="shared" ref="E378" si="58">E372+E377</f>
        <v>0</v>
      </c>
      <c r="F378" s="723">
        <f>F372+F377</f>
        <v>0</v>
      </c>
      <c r="G378" s="185"/>
      <c r="H378" s="413"/>
      <c r="L378" s="25"/>
    </row>
    <row r="379" spans="1:12" s="56" customFormat="1" x14ac:dyDescent="0.25">
      <c r="A379" s="70"/>
      <c r="C379" s="62"/>
      <c r="D379" s="8"/>
      <c r="E379" s="6"/>
      <c r="F379" s="6"/>
      <c r="G379" s="6"/>
      <c r="L379" s="25"/>
    </row>
    <row r="380" spans="1:12" s="56" customFormat="1" ht="76.5" customHeight="1" x14ac:dyDescent="0.25">
      <c r="A380" s="70"/>
      <c r="C380" s="62"/>
      <c r="D380" s="893" t="s">
        <v>535</v>
      </c>
      <c r="E380" s="893"/>
      <c r="F380" s="893"/>
      <c r="G380" s="893"/>
      <c r="H380" s="893"/>
      <c r="I380" s="893"/>
      <c r="L380" s="25"/>
    </row>
    <row r="381" spans="1:12" s="56" customFormat="1" x14ac:dyDescent="0.25">
      <c r="A381" s="70"/>
      <c r="C381" s="62"/>
      <c r="D381" s="8"/>
      <c r="E381" s="6"/>
      <c r="F381" s="6"/>
      <c r="G381" s="6"/>
      <c r="L381" s="25"/>
    </row>
    <row r="382" spans="1:12" ht="13" x14ac:dyDescent="0.25">
      <c r="A382" s="70"/>
      <c r="D382" s="742" t="s">
        <v>536</v>
      </c>
      <c r="H382" s="56"/>
      <c r="I382" s="56"/>
      <c r="J382" s="56"/>
      <c r="K382" s="56"/>
      <c r="L382" s="25"/>
    </row>
    <row r="383" spans="1:12" ht="16.5" x14ac:dyDescent="0.25">
      <c r="A383" s="70"/>
      <c r="D383" s="100"/>
      <c r="H383" s="56"/>
      <c r="I383" s="56"/>
      <c r="J383" s="56"/>
      <c r="K383" s="56"/>
      <c r="L383" s="25"/>
    </row>
    <row r="384" spans="1:12" ht="13" x14ac:dyDescent="0.25">
      <c r="A384" s="70"/>
      <c r="D384" s="288" t="s">
        <v>537</v>
      </c>
      <c r="H384" s="56"/>
      <c r="I384" s="56"/>
      <c r="J384" s="56"/>
      <c r="K384" s="56"/>
      <c r="L384" s="25"/>
    </row>
    <row r="385" spans="1:12" ht="16.5" x14ac:dyDescent="0.25">
      <c r="A385" s="70"/>
      <c r="D385" s="100"/>
      <c r="H385" s="56"/>
      <c r="I385" s="56"/>
      <c r="J385" s="56"/>
      <c r="K385" s="56"/>
      <c r="L385" s="25"/>
    </row>
    <row r="386" spans="1:12" ht="31.15" customHeight="1" x14ac:dyDescent="0.25">
      <c r="A386" s="70"/>
      <c r="D386" s="879" t="s">
        <v>538</v>
      </c>
      <c r="E386" s="879"/>
      <c r="F386" s="879"/>
      <c r="G386" s="879"/>
      <c r="H386" s="879"/>
      <c r="I386" s="879"/>
      <c r="J386" s="56"/>
      <c r="K386" s="56"/>
      <c r="L386" s="25"/>
    </row>
    <row r="387" spans="1:12" ht="16.5" x14ac:dyDescent="0.25">
      <c r="A387" s="70"/>
      <c r="D387" s="100"/>
      <c r="H387" s="56"/>
      <c r="I387" s="56"/>
      <c r="J387" s="56"/>
      <c r="K387" s="56"/>
      <c r="L387" s="25"/>
    </row>
    <row r="388" spans="1:12" ht="13" x14ac:dyDescent="0.25">
      <c r="A388" s="70"/>
      <c r="D388" s="288" t="s">
        <v>539</v>
      </c>
      <c r="H388" s="56"/>
      <c r="I388" s="56"/>
      <c r="J388" s="56"/>
      <c r="K388" s="56"/>
      <c r="L388" s="25"/>
    </row>
    <row r="389" spans="1:12" ht="16.5" x14ac:dyDescent="0.25">
      <c r="A389" s="70"/>
      <c r="D389" s="100"/>
      <c r="H389" s="56"/>
      <c r="I389" s="56"/>
      <c r="J389" s="56"/>
      <c r="K389" s="56"/>
      <c r="L389" s="25"/>
    </row>
    <row r="390" spans="1:12" x14ac:dyDescent="0.25">
      <c r="A390" s="70"/>
      <c r="D390" s="158" t="s">
        <v>540</v>
      </c>
      <c r="H390" s="56"/>
      <c r="I390" s="56"/>
      <c r="J390" s="56"/>
      <c r="K390" s="56"/>
      <c r="L390" s="25"/>
    </row>
    <row r="391" spans="1:12" x14ac:dyDescent="0.25">
      <c r="A391" s="70"/>
    </row>
    <row r="392" spans="1:12" x14ac:dyDescent="0.25">
      <c r="A392" s="70"/>
    </row>
    <row r="393" spans="1:12" s="56" customFormat="1" x14ac:dyDescent="0.25">
      <c r="A393" s="70"/>
      <c r="C393" s="62"/>
      <c r="D393" s="8"/>
      <c r="E393" s="6"/>
      <c r="F393" s="6"/>
      <c r="G393" s="6"/>
      <c r="L393" s="25"/>
    </row>
    <row r="394" spans="1:12" s="56" customFormat="1" x14ac:dyDescent="0.25">
      <c r="A394" s="70"/>
      <c r="C394" s="62"/>
      <c r="D394" s="8"/>
      <c r="E394" s="6"/>
      <c r="F394" s="6"/>
      <c r="G394" s="6"/>
      <c r="L394" s="25"/>
    </row>
    <row r="395" spans="1:12" s="56" customFormat="1" x14ac:dyDescent="0.25">
      <c r="A395" s="70"/>
      <c r="C395" s="62"/>
      <c r="D395" s="8"/>
      <c r="E395" s="6"/>
      <c r="F395" s="6"/>
      <c r="G395" s="6"/>
      <c r="L395" s="25"/>
    </row>
    <row r="396" spans="1:12" s="56" customFormat="1" x14ac:dyDescent="0.25">
      <c r="A396" s="70"/>
      <c r="C396" s="62"/>
      <c r="D396" s="8"/>
      <c r="E396" s="6"/>
      <c r="F396" s="6"/>
      <c r="G396" s="6"/>
      <c r="L396" s="25"/>
    </row>
    <row r="397" spans="1:12" s="56" customFormat="1" x14ac:dyDescent="0.25">
      <c r="A397" s="70"/>
      <c r="C397" s="62"/>
      <c r="D397" s="8"/>
      <c r="E397" s="6"/>
      <c r="F397" s="6"/>
      <c r="G397" s="6"/>
      <c r="L397" s="25"/>
    </row>
    <row r="398" spans="1:12" s="56" customFormat="1" x14ac:dyDescent="0.25">
      <c r="A398" s="70"/>
      <c r="C398" s="62"/>
      <c r="D398" s="8"/>
      <c r="E398" s="6"/>
      <c r="F398" s="6"/>
      <c r="G398" s="6"/>
      <c r="L398" s="25"/>
    </row>
    <row r="399" spans="1:12" s="56" customFormat="1" x14ac:dyDescent="0.25">
      <c r="A399" s="70"/>
      <c r="C399" s="62"/>
      <c r="D399" s="8"/>
      <c r="E399" s="6"/>
      <c r="F399" s="6"/>
      <c r="G399" s="6"/>
      <c r="L399" s="25"/>
    </row>
    <row r="400" spans="1:12" s="56" customFormat="1" x14ac:dyDescent="0.25">
      <c r="A400" s="70"/>
      <c r="C400" s="62"/>
      <c r="D400" s="8"/>
      <c r="E400" s="6"/>
      <c r="F400" s="6"/>
      <c r="G400" s="6"/>
      <c r="L400" s="25"/>
    </row>
    <row r="401" spans="1:12" s="56" customFormat="1" x14ac:dyDescent="0.25">
      <c r="A401" s="70"/>
      <c r="C401" s="62"/>
      <c r="D401" s="8"/>
      <c r="E401" s="6"/>
      <c r="F401" s="6"/>
      <c r="G401" s="6"/>
      <c r="L401" s="25"/>
    </row>
    <row r="402" spans="1:12" s="56" customFormat="1" x14ac:dyDescent="0.25">
      <c r="A402" s="70"/>
      <c r="C402" s="62"/>
      <c r="D402" s="8"/>
      <c r="E402" s="6"/>
      <c r="F402" s="6"/>
      <c r="G402" s="6"/>
      <c r="L402" s="25"/>
    </row>
    <row r="403" spans="1:12" s="56" customFormat="1" x14ac:dyDescent="0.25">
      <c r="A403" s="70"/>
      <c r="C403" s="62"/>
      <c r="D403" s="8"/>
      <c r="E403" s="6"/>
      <c r="F403" s="6"/>
      <c r="G403" s="6"/>
      <c r="L403" s="25"/>
    </row>
    <row r="404" spans="1:12" s="56" customFormat="1" x14ac:dyDescent="0.25">
      <c r="A404" s="70"/>
      <c r="C404" s="62"/>
      <c r="D404" s="8"/>
      <c r="E404" s="6"/>
      <c r="F404" s="6"/>
      <c r="G404" s="6"/>
      <c r="L404" s="25"/>
    </row>
    <row r="405" spans="1:12" s="56" customFormat="1" x14ac:dyDescent="0.25">
      <c r="A405" s="70"/>
      <c r="C405" s="62"/>
      <c r="D405" s="8"/>
      <c r="E405" s="6"/>
      <c r="F405" s="6"/>
      <c r="G405" s="6"/>
      <c r="L405" s="25"/>
    </row>
    <row r="406" spans="1:12" s="56" customFormat="1" x14ac:dyDescent="0.25">
      <c r="A406" s="70"/>
      <c r="C406" s="62"/>
      <c r="D406" s="8"/>
      <c r="E406" s="6"/>
      <c r="F406" s="6"/>
      <c r="G406" s="6"/>
      <c r="L406" s="25"/>
    </row>
    <row r="407" spans="1:12" s="56" customFormat="1" x14ac:dyDescent="0.25">
      <c r="A407" s="70"/>
      <c r="C407" s="62"/>
      <c r="D407" s="8"/>
      <c r="E407" s="6"/>
      <c r="F407" s="6"/>
      <c r="G407" s="6"/>
      <c r="L407" s="25"/>
    </row>
    <row r="408" spans="1:12" s="56" customFormat="1" x14ac:dyDescent="0.25">
      <c r="A408" s="70"/>
      <c r="C408" s="62"/>
      <c r="D408" s="8"/>
      <c r="E408" s="6"/>
      <c r="F408" s="6"/>
      <c r="G408" s="6"/>
      <c r="L408" s="25"/>
    </row>
    <row r="409" spans="1:12" s="56" customFormat="1" x14ac:dyDescent="0.25">
      <c r="A409" s="70"/>
      <c r="C409" s="62"/>
      <c r="D409" s="8"/>
      <c r="E409" s="6"/>
      <c r="F409" s="6"/>
      <c r="G409" s="6"/>
      <c r="L409" s="25"/>
    </row>
    <row r="410" spans="1:12" s="56" customFormat="1" x14ac:dyDescent="0.25">
      <c r="A410" s="70"/>
      <c r="C410" s="62"/>
      <c r="D410" s="8"/>
      <c r="E410" s="6"/>
      <c r="F410" s="6"/>
      <c r="G410" s="6"/>
      <c r="L410" s="25"/>
    </row>
    <row r="411" spans="1:12" s="56" customFormat="1" x14ac:dyDescent="0.25">
      <c r="A411" s="70"/>
      <c r="C411" s="62"/>
      <c r="D411" s="8"/>
      <c r="E411" s="6"/>
      <c r="F411" s="6"/>
      <c r="G411" s="6"/>
      <c r="L411" s="25"/>
    </row>
    <row r="412" spans="1:12" s="56" customFormat="1" x14ac:dyDescent="0.25">
      <c r="A412" s="70"/>
      <c r="C412" s="62"/>
      <c r="D412" s="8"/>
      <c r="E412" s="6"/>
      <c r="F412" s="6"/>
      <c r="G412" s="6"/>
      <c r="L412" s="25"/>
    </row>
    <row r="413" spans="1:12" s="56" customFormat="1" x14ac:dyDescent="0.25">
      <c r="A413" s="70"/>
      <c r="C413" s="62"/>
      <c r="D413" s="8"/>
      <c r="E413" s="6"/>
      <c r="F413" s="6"/>
      <c r="G413" s="6"/>
      <c r="L413" s="25"/>
    </row>
    <row r="414" spans="1:12" s="56" customFormat="1" x14ac:dyDescent="0.25">
      <c r="A414" s="70"/>
      <c r="C414" s="62"/>
      <c r="D414" s="8"/>
      <c r="E414" s="6"/>
      <c r="F414" s="6"/>
      <c r="G414" s="6"/>
      <c r="L414" s="25"/>
    </row>
    <row r="415" spans="1:12" s="56" customFormat="1" x14ac:dyDescent="0.25">
      <c r="A415" s="70"/>
      <c r="C415" s="62"/>
      <c r="D415" s="8"/>
      <c r="E415" s="6"/>
      <c r="F415" s="6"/>
      <c r="G415" s="6"/>
      <c r="L415" s="25"/>
    </row>
    <row r="416" spans="1:12" s="56" customFormat="1" x14ac:dyDescent="0.25">
      <c r="A416" s="70"/>
      <c r="C416" s="62"/>
      <c r="D416" s="8"/>
      <c r="E416" s="6"/>
      <c r="F416" s="6"/>
      <c r="G416" s="6"/>
      <c r="L416" s="25"/>
    </row>
    <row r="417" spans="1:12" s="56" customFormat="1" x14ac:dyDescent="0.25">
      <c r="A417" s="70"/>
      <c r="C417" s="62"/>
      <c r="D417" s="8"/>
      <c r="E417" s="6"/>
      <c r="F417" s="6"/>
      <c r="G417" s="6"/>
      <c r="L417" s="25"/>
    </row>
    <row r="418" spans="1:12" ht="13" x14ac:dyDescent="0.25">
      <c r="A418" s="70"/>
      <c r="D418" s="720" t="s">
        <v>541</v>
      </c>
      <c r="H418" s="56"/>
      <c r="I418" s="56"/>
      <c r="J418" s="56"/>
      <c r="K418" s="56"/>
      <c r="L418" s="25"/>
    </row>
    <row r="419" spans="1:12" x14ac:dyDescent="0.25">
      <c r="A419" s="70"/>
      <c r="D419" s="13"/>
      <c r="H419" s="56"/>
      <c r="I419" s="56"/>
      <c r="J419" s="56"/>
      <c r="K419" s="56"/>
      <c r="L419" s="25"/>
    </row>
    <row r="420" spans="1:12" x14ac:dyDescent="0.25">
      <c r="A420" s="70"/>
      <c r="D420" s="13"/>
      <c r="H420" s="56"/>
      <c r="I420" s="56"/>
      <c r="J420" s="56"/>
      <c r="K420" s="56"/>
      <c r="L420" s="25"/>
    </row>
    <row r="421" spans="1:12" ht="13" x14ac:dyDescent="0.25">
      <c r="A421" s="70"/>
      <c r="D421" s="288" t="s">
        <v>542</v>
      </c>
    </row>
    <row r="422" spans="1:12" ht="16.5" x14ac:dyDescent="0.25">
      <c r="A422" s="70"/>
      <c r="D422" s="100"/>
    </row>
    <row r="423" spans="1:12" x14ac:dyDescent="0.25">
      <c r="A423" s="70"/>
      <c r="D423" s="158" t="s">
        <v>439</v>
      </c>
    </row>
    <row r="424" spans="1:12" x14ac:dyDescent="0.25">
      <c r="A424" s="70"/>
      <c r="D424" s="13"/>
    </row>
    <row r="425" spans="1:12" x14ac:dyDescent="0.25">
      <c r="A425" s="70"/>
      <c r="D425" s="13"/>
    </row>
    <row r="426" spans="1:12" ht="13" x14ac:dyDescent="0.25">
      <c r="A426" s="70"/>
      <c r="D426" s="288" t="s">
        <v>543</v>
      </c>
    </row>
    <row r="427" spans="1:12" ht="16.5" x14ac:dyDescent="0.25">
      <c r="A427" s="70"/>
      <c r="D427" s="100"/>
    </row>
    <row r="428" spans="1:12" x14ac:dyDescent="0.25">
      <c r="A428" s="70"/>
      <c r="D428" s="158" t="s">
        <v>439</v>
      </c>
    </row>
    <row r="429" spans="1:12" x14ac:dyDescent="0.25">
      <c r="A429" s="70"/>
      <c r="D429" s="13"/>
    </row>
    <row r="430" spans="1:12" x14ac:dyDescent="0.25">
      <c r="A430" s="70"/>
      <c r="D430" s="13"/>
    </row>
    <row r="431" spans="1:12" ht="13" x14ac:dyDescent="0.25">
      <c r="A431" s="70"/>
      <c r="D431" s="288" t="s">
        <v>544</v>
      </c>
    </row>
    <row r="432" spans="1:12" ht="16.5" x14ac:dyDescent="0.25">
      <c r="A432" s="70"/>
      <c r="D432" s="100"/>
    </row>
    <row r="433" spans="1:4" x14ac:dyDescent="0.25">
      <c r="A433" s="70"/>
      <c r="D433" s="158" t="s">
        <v>439</v>
      </c>
    </row>
    <row r="434" spans="1:4" x14ac:dyDescent="0.25">
      <c r="A434" s="70"/>
    </row>
    <row r="435" spans="1:4" x14ac:dyDescent="0.25">
      <c r="A435" s="70"/>
    </row>
    <row r="436" spans="1:4" x14ac:dyDescent="0.25">
      <c r="A436" s="70"/>
    </row>
    <row r="437" spans="1:4" x14ac:dyDescent="0.25">
      <c r="A437" s="70"/>
    </row>
    <row r="438" spans="1:4" x14ac:dyDescent="0.25">
      <c r="A438" s="70"/>
    </row>
    <row r="439" spans="1:4" x14ac:dyDescent="0.25">
      <c r="A439" s="70"/>
    </row>
    <row r="440" spans="1:4" x14ac:dyDescent="0.25">
      <c r="A440" s="70"/>
    </row>
    <row r="441" spans="1:4" x14ac:dyDescent="0.25">
      <c r="A441" s="70"/>
    </row>
    <row r="442" spans="1:4" x14ac:dyDescent="0.25">
      <c r="A442" s="70"/>
    </row>
    <row r="443" spans="1:4" x14ac:dyDescent="0.25">
      <c r="A443" s="70"/>
    </row>
    <row r="444" spans="1:4" x14ac:dyDescent="0.25">
      <c r="A444" s="70"/>
    </row>
    <row r="445" spans="1:4" x14ac:dyDescent="0.25">
      <c r="A445" s="70"/>
    </row>
    <row r="446" spans="1:4" x14ac:dyDescent="0.25">
      <c r="A446" s="70"/>
    </row>
    <row r="447" spans="1:4" x14ac:dyDescent="0.25">
      <c r="A447" s="70"/>
    </row>
    <row r="448" spans="1:4" x14ac:dyDescent="0.25">
      <c r="A448" s="70"/>
    </row>
  </sheetData>
  <mergeCells count="83">
    <mergeCell ref="B25:D25"/>
    <mergeCell ref="D46:I46"/>
    <mergeCell ref="D59:I59"/>
    <mergeCell ref="D82:I82"/>
    <mergeCell ref="D91:I91"/>
    <mergeCell ref="D57:H57"/>
    <mergeCell ref="D61:D62"/>
    <mergeCell ref="D70:D72"/>
    <mergeCell ref="G77:H77"/>
    <mergeCell ref="G84:H85"/>
    <mergeCell ref="G61:H61"/>
    <mergeCell ref="D68:H68"/>
    <mergeCell ref="D84:D86"/>
    <mergeCell ref="G319:H320"/>
    <mergeCell ref="D99:I99"/>
    <mergeCell ref="G152:H153"/>
    <mergeCell ref="D121:E121"/>
    <mergeCell ref="D118:E118"/>
    <mergeCell ref="D120:E120"/>
    <mergeCell ref="D119:E119"/>
    <mergeCell ref="D123:E123"/>
    <mergeCell ref="G139:H140"/>
    <mergeCell ref="D125:I125"/>
    <mergeCell ref="D126:I126"/>
    <mergeCell ref="D234:D236"/>
    <mergeCell ref="G234:H235"/>
    <mergeCell ref="D229:I229"/>
    <mergeCell ref="D230:I230"/>
    <mergeCell ref="D380:I380"/>
    <mergeCell ref="D386:I386"/>
    <mergeCell ref="D246:D248"/>
    <mergeCell ref="D260:D262"/>
    <mergeCell ref="G246:H247"/>
    <mergeCell ref="G260:H261"/>
    <mergeCell ref="D359:D360"/>
    <mergeCell ref="G299:H300"/>
    <mergeCell ref="G308:H309"/>
    <mergeCell ref="G345:I345"/>
    <mergeCell ref="D356:I356"/>
    <mergeCell ref="D346:D347"/>
    <mergeCell ref="D343:H343"/>
    <mergeCell ref="D273:D275"/>
    <mergeCell ref="G273:H274"/>
    <mergeCell ref="G286:H287"/>
    <mergeCell ref="D10:H10"/>
    <mergeCell ref="D13:D14"/>
    <mergeCell ref="G13:G14"/>
    <mergeCell ref="H13:H15"/>
    <mergeCell ref="D116:E116"/>
    <mergeCell ref="D26:H26"/>
    <mergeCell ref="D39:D40"/>
    <mergeCell ref="G39:H39"/>
    <mergeCell ref="D29:D30"/>
    <mergeCell ref="G29:G30"/>
    <mergeCell ref="D28:H28"/>
    <mergeCell ref="D37:I37"/>
    <mergeCell ref="D93:D94"/>
    <mergeCell ref="G93:H93"/>
    <mergeCell ref="D48:D49"/>
    <mergeCell ref="G48:H48"/>
    <mergeCell ref="D2:I2"/>
    <mergeCell ref="D8:I8"/>
    <mergeCell ref="D12:H12"/>
    <mergeCell ref="D178:D179"/>
    <mergeCell ref="G178:H179"/>
    <mergeCell ref="D111:G111"/>
    <mergeCell ref="G70:H71"/>
    <mergeCell ref="D75:H75"/>
    <mergeCell ref="D77:D78"/>
    <mergeCell ref="D177:H177"/>
    <mergeCell ref="D127:H127"/>
    <mergeCell ref="D134:H134"/>
    <mergeCell ref="D132:H132"/>
    <mergeCell ref="D139:D141"/>
    <mergeCell ref="D152:D154"/>
    <mergeCell ref="D115:E115"/>
    <mergeCell ref="B97:B101"/>
    <mergeCell ref="B104:B109"/>
    <mergeCell ref="D101:D102"/>
    <mergeCell ref="B112:B117"/>
    <mergeCell ref="G101:H101"/>
    <mergeCell ref="D117:E117"/>
    <mergeCell ref="D112:I112"/>
  </mergeCells>
  <phoneticPr fontId="8" type="noConversion"/>
  <printOptions horizontalCentered="1"/>
  <pageMargins left="0.23622047244094491" right="0.23622047244094491" top="0.74803149606299213" bottom="0.74803149606299213" header="0.31496062992125984" footer="0.31496062992125984"/>
  <pageSetup paperSize="9" scale="86" firstPageNumber="2" fitToHeight="0" orientation="portrait" r:id="rId1"/>
  <headerFooter alignWithMargins="0"/>
  <rowBreaks count="9" manualBreakCount="9">
    <brk id="36" min="1" max="9" man="1"/>
    <brk id="90" min="1" max="9" man="1"/>
    <brk id="136" min="1" max="9" man="1"/>
    <brk id="174" min="1" max="9" man="1"/>
    <brk id="231" min="1" max="9" man="1"/>
    <brk id="283" min="1" max="9" man="1"/>
    <brk id="330" min="1" max="9" man="1"/>
    <brk id="381" min="1" max="9" man="1"/>
    <brk id="417" min="1" max="9" man="1"/>
  </rowBreaks>
  <ignoredErrors>
    <ignoredError sqref="G31:G33" evalError="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F1DF5-487F-4D9A-AC69-526F509A187B}">
  <sheetPr>
    <tabColor theme="4"/>
    <pageSetUpPr fitToPage="1"/>
  </sheetPr>
  <dimension ref="A1:O448"/>
  <sheetViews>
    <sheetView showGridLines="0" view="pageBreakPreview" zoomScaleNormal="100" zoomScaleSheetLayoutView="100" workbookViewId="0">
      <selection activeCell="C1" sqref="C1"/>
    </sheetView>
  </sheetViews>
  <sheetFormatPr defaultColWidth="9.1796875" defaultRowHeight="12.5" x14ac:dyDescent="0.25"/>
  <cols>
    <col min="1" max="1" width="3.81640625" style="56" customWidth="1"/>
    <col min="2" max="2" width="1.1796875" style="70" customWidth="1"/>
    <col min="3" max="3" width="0.453125" style="62" customWidth="1"/>
    <col min="4" max="4" width="38.26953125" style="8" customWidth="1"/>
    <col min="5" max="6" width="9.54296875" style="6" customWidth="1"/>
    <col min="7" max="7" width="10.26953125" style="6" customWidth="1"/>
    <col min="8" max="11" width="9.54296875" style="56" customWidth="1"/>
    <col min="12" max="12" width="9.54296875" style="25" customWidth="1"/>
    <col min="13" max="13" width="9.54296875" style="56" customWidth="1"/>
    <col min="14" max="16384" width="9.1796875" style="56"/>
  </cols>
  <sheetData>
    <row r="1" spans="1:13" ht="15.5" x14ac:dyDescent="0.25">
      <c r="A1" s="70"/>
      <c r="C1" s="116"/>
      <c r="D1" s="672" t="s">
        <v>545</v>
      </c>
    </row>
    <row r="2" spans="1:13" ht="41.5" customHeight="1" x14ac:dyDescent="0.25">
      <c r="A2" s="70"/>
      <c r="D2" s="965" t="s">
        <v>366</v>
      </c>
      <c r="E2" s="965"/>
      <c r="F2" s="965"/>
      <c r="G2" s="965"/>
      <c r="H2" s="965"/>
      <c r="I2" s="965"/>
      <c r="J2" s="965"/>
      <c r="K2" s="965"/>
      <c r="L2" s="965"/>
    </row>
    <row r="3" spans="1:13" ht="12.65" customHeight="1" x14ac:dyDescent="0.25">
      <c r="A3" s="70"/>
      <c r="D3" s="74"/>
      <c r="E3" s="74"/>
      <c r="F3" s="74"/>
    </row>
    <row r="4" spans="1:13" ht="13" x14ac:dyDescent="0.25">
      <c r="A4" s="70"/>
      <c r="C4" s="63"/>
      <c r="D4" s="720" t="s">
        <v>367</v>
      </c>
      <c r="E4" s="74"/>
      <c r="F4" s="74"/>
    </row>
    <row r="5" spans="1:13" ht="13" x14ac:dyDescent="0.25">
      <c r="A5" s="70"/>
      <c r="C5" s="63"/>
    </row>
    <row r="6" spans="1:13" ht="13" x14ac:dyDescent="0.25">
      <c r="A6" s="431" t="s">
        <v>368</v>
      </c>
      <c r="D6" s="288" t="s">
        <v>369</v>
      </c>
      <c r="E6" s="5"/>
      <c r="F6" s="5"/>
      <c r="G6" s="5"/>
    </row>
    <row r="7" spans="1:13" ht="14" x14ac:dyDescent="0.25">
      <c r="A7" s="70"/>
      <c r="C7" s="64"/>
      <c r="D7" s="4"/>
      <c r="E7" s="5"/>
      <c r="F7" s="5"/>
      <c r="G7" s="5"/>
    </row>
    <row r="8" spans="1:13" ht="164.15" customHeight="1" x14ac:dyDescent="0.3">
      <c r="A8" s="70"/>
      <c r="C8" s="65"/>
      <c r="D8" s="950" t="s">
        <v>891</v>
      </c>
      <c r="E8" s="950"/>
      <c r="F8" s="950"/>
      <c r="G8" s="950"/>
      <c r="H8" s="950"/>
      <c r="I8" s="950"/>
      <c r="J8" s="950"/>
      <c r="K8" s="950"/>
      <c r="L8" s="950"/>
    </row>
    <row r="9" spans="1:13" ht="13" x14ac:dyDescent="0.25">
      <c r="A9" s="70"/>
      <c r="C9" s="116"/>
      <c r="D9" s="49"/>
      <c r="E9" s="49"/>
      <c r="F9" s="49"/>
      <c r="G9" s="49"/>
    </row>
    <row r="10" spans="1:13" x14ac:dyDescent="0.25">
      <c r="A10" s="70"/>
      <c r="C10" s="401"/>
      <c r="D10" s="877" t="s">
        <v>702</v>
      </c>
      <c r="E10" s="877"/>
      <c r="F10" s="877"/>
      <c r="G10" s="877"/>
      <c r="H10" s="877"/>
    </row>
    <row r="11" spans="1:13" x14ac:dyDescent="0.25">
      <c r="A11" s="70"/>
      <c r="C11" s="401"/>
      <c r="D11" s="49"/>
      <c r="E11" s="49"/>
      <c r="F11" s="49"/>
      <c r="G11" s="49"/>
      <c r="H11" s="11"/>
    </row>
    <row r="12" spans="1:13" ht="26.5" customHeight="1" x14ac:dyDescent="0.25">
      <c r="A12" s="70"/>
      <c r="C12" s="401"/>
      <c r="D12" s="950" t="s">
        <v>370</v>
      </c>
      <c r="E12" s="950"/>
      <c r="F12" s="950"/>
      <c r="G12" s="950"/>
      <c r="H12" s="950"/>
      <c r="I12" s="950"/>
      <c r="J12" s="950"/>
      <c r="K12" s="950"/>
      <c r="L12" s="950"/>
    </row>
    <row r="13" spans="1:13" ht="13.15" customHeight="1" x14ac:dyDescent="0.25">
      <c r="A13" s="70"/>
      <c r="C13" s="401"/>
      <c r="D13" s="942"/>
      <c r="E13" s="682" t="s">
        <v>684</v>
      </c>
      <c r="F13" s="682" t="str">
        <f>Title!AC2</f>
        <v>2022/23</v>
      </c>
      <c r="G13" s="682" t="str">
        <f>Title!AD2</f>
        <v>2023/24</v>
      </c>
      <c r="H13" s="942" t="s">
        <v>371</v>
      </c>
      <c r="I13" s="942" t="s">
        <v>37</v>
      </c>
      <c r="J13" s="942" t="s">
        <v>28</v>
      </c>
      <c r="K13" s="942"/>
      <c r="L13" s="942"/>
      <c r="M13" s="942" t="s">
        <v>29</v>
      </c>
    </row>
    <row r="14" spans="1:13" ht="20.25" customHeight="1" x14ac:dyDescent="0.25">
      <c r="A14" s="70"/>
      <c r="C14" s="401"/>
      <c r="D14" s="942"/>
      <c r="E14" s="682" t="str">
        <f>Title!AB2</f>
        <v>2021/22</v>
      </c>
      <c r="F14" s="682" t="s">
        <v>433</v>
      </c>
      <c r="G14" s="682" t="s">
        <v>96</v>
      </c>
      <c r="H14" s="942" t="s">
        <v>371</v>
      </c>
      <c r="I14" s="942"/>
      <c r="J14" s="682" t="str">
        <f>Title!AE2</f>
        <v>2024/25</v>
      </c>
      <c r="K14" s="682" t="str">
        <f>Title!AF2</f>
        <v>2025/26</v>
      </c>
      <c r="L14" s="682" t="str">
        <f>Title!AG2</f>
        <v>2026/27</v>
      </c>
      <c r="M14" s="942" t="s">
        <v>35</v>
      </c>
    </row>
    <row r="15" spans="1:13" x14ac:dyDescent="0.25">
      <c r="A15" s="70"/>
      <c r="C15" s="401"/>
      <c r="D15" s="682"/>
      <c r="E15" s="682" t="s">
        <v>144</v>
      </c>
      <c r="F15" s="682" t="s">
        <v>144</v>
      </c>
      <c r="G15" s="682" t="s">
        <v>144</v>
      </c>
      <c r="H15" s="682" t="s">
        <v>144</v>
      </c>
      <c r="I15" s="942"/>
      <c r="J15" s="682" t="s">
        <v>144</v>
      </c>
      <c r="K15" s="682" t="s">
        <v>144</v>
      </c>
      <c r="L15" s="682" t="s">
        <v>144</v>
      </c>
      <c r="M15" s="743" t="s">
        <v>35</v>
      </c>
    </row>
    <row r="16" spans="1:13" x14ac:dyDescent="0.25">
      <c r="A16" s="70"/>
      <c r="C16" s="641"/>
      <c r="D16" s="665" t="s">
        <v>888</v>
      </c>
      <c r="E16" s="216">
        <v>0</v>
      </c>
      <c r="F16" s="216">
        <v>0</v>
      </c>
      <c r="G16" s="721">
        <v>0</v>
      </c>
      <c r="H16" s="297">
        <f>G16-F16</f>
        <v>0</v>
      </c>
      <c r="I16" s="298" t="e">
        <f>H16/F16</f>
        <v>#DIV/0!</v>
      </c>
      <c r="J16" s="216">
        <v>0</v>
      </c>
      <c r="K16" s="216">
        <v>0</v>
      </c>
      <c r="L16" s="216">
        <v>0</v>
      </c>
      <c r="M16" s="216">
        <v>0</v>
      </c>
    </row>
    <row r="17" spans="1:13" x14ac:dyDescent="0.25">
      <c r="A17" s="70"/>
      <c r="C17" s="641"/>
      <c r="D17" s="665" t="s">
        <v>889</v>
      </c>
      <c r="E17" s="216">
        <v>0</v>
      </c>
      <c r="F17" s="216">
        <v>0</v>
      </c>
      <c r="G17" s="721">
        <v>0</v>
      </c>
      <c r="H17" s="297">
        <f>G17-F17</f>
        <v>0</v>
      </c>
      <c r="I17" s="298" t="e">
        <f>H17/F17</f>
        <v>#DIV/0!</v>
      </c>
      <c r="J17" s="216">
        <v>0</v>
      </c>
      <c r="K17" s="216">
        <v>0</v>
      </c>
      <c r="L17" s="216">
        <v>0</v>
      </c>
      <c r="M17" s="216">
        <v>0</v>
      </c>
    </row>
    <row r="18" spans="1:13" x14ac:dyDescent="0.25">
      <c r="A18" s="70"/>
      <c r="C18" s="401"/>
      <c r="D18" s="215" t="s">
        <v>372</v>
      </c>
      <c r="E18" s="216">
        <v>0</v>
      </c>
      <c r="F18" s="216">
        <v>0</v>
      </c>
      <c r="G18" s="721">
        <v>0</v>
      </c>
      <c r="H18" s="297">
        <f t="shared" ref="H18:H22" si="0">G18-F18</f>
        <v>0</v>
      </c>
      <c r="I18" s="298" t="e">
        <f t="shared" ref="I18:I23" si="1">H18/F18</f>
        <v>#DIV/0!</v>
      </c>
      <c r="J18" s="216">
        <v>0</v>
      </c>
      <c r="K18" s="216">
        <v>0</v>
      </c>
      <c r="L18" s="216">
        <v>0</v>
      </c>
      <c r="M18" s="216">
        <v>0</v>
      </c>
    </row>
    <row r="19" spans="1:13" x14ac:dyDescent="0.25">
      <c r="A19" s="70"/>
      <c r="C19" s="401"/>
      <c r="D19" s="215" t="s">
        <v>373</v>
      </c>
      <c r="E19" s="216">
        <v>0</v>
      </c>
      <c r="F19" s="216">
        <v>0</v>
      </c>
      <c r="G19" s="721">
        <v>0</v>
      </c>
      <c r="H19" s="297">
        <f t="shared" si="0"/>
        <v>0</v>
      </c>
      <c r="I19" s="298" t="e">
        <f t="shared" si="1"/>
        <v>#DIV/0!</v>
      </c>
      <c r="J19" s="216">
        <v>0</v>
      </c>
      <c r="K19" s="216">
        <v>0</v>
      </c>
      <c r="L19" s="216">
        <v>0</v>
      </c>
      <c r="M19" s="216">
        <v>0</v>
      </c>
    </row>
    <row r="20" spans="1:13" x14ac:dyDescent="0.25">
      <c r="A20" s="70"/>
      <c r="C20" s="401"/>
      <c r="D20" s="215" t="s">
        <v>374</v>
      </c>
      <c r="E20" s="216">
        <v>0</v>
      </c>
      <c r="F20" s="216">
        <v>0</v>
      </c>
      <c r="G20" s="721">
        <v>0</v>
      </c>
      <c r="H20" s="297">
        <f t="shared" si="0"/>
        <v>0</v>
      </c>
      <c r="I20" s="298" t="e">
        <f t="shared" si="1"/>
        <v>#DIV/0!</v>
      </c>
      <c r="J20" s="216">
        <v>0</v>
      </c>
      <c r="K20" s="216">
        <v>0</v>
      </c>
      <c r="L20" s="216">
        <v>0</v>
      </c>
      <c r="M20" s="216">
        <v>0</v>
      </c>
    </row>
    <row r="21" spans="1:13" ht="13" x14ac:dyDescent="0.25">
      <c r="A21" s="70"/>
      <c r="C21" s="402"/>
      <c r="D21" s="215" t="s">
        <v>375</v>
      </c>
      <c r="E21" s="216">
        <v>0</v>
      </c>
      <c r="F21" s="216">
        <v>0</v>
      </c>
      <c r="G21" s="721">
        <v>0</v>
      </c>
      <c r="H21" s="297">
        <f t="shared" si="0"/>
        <v>0</v>
      </c>
      <c r="I21" s="298" t="e">
        <f t="shared" si="1"/>
        <v>#DIV/0!</v>
      </c>
      <c r="J21" s="216">
        <v>0</v>
      </c>
      <c r="K21" s="216">
        <v>0</v>
      </c>
      <c r="L21" s="216">
        <v>0</v>
      </c>
      <c r="M21" s="216">
        <v>0</v>
      </c>
    </row>
    <row r="22" spans="1:13" x14ac:dyDescent="0.25">
      <c r="A22" s="70"/>
      <c r="C22" s="401"/>
      <c r="D22" s="215" t="s">
        <v>376</v>
      </c>
      <c r="E22" s="216">
        <v>0</v>
      </c>
      <c r="F22" s="216">
        <v>0</v>
      </c>
      <c r="G22" s="721">
        <v>0</v>
      </c>
      <c r="H22" s="297">
        <f t="shared" si="0"/>
        <v>0</v>
      </c>
      <c r="I22" s="298" t="e">
        <f t="shared" si="1"/>
        <v>#DIV/0!</v>
      </c>
      <c r="J22" s="216">
        <v>0</v>
      </c>
      <c r="K22" s="216">
        <v>0</v>
      </c>
      <c r="L22" s="216">
        <v>0</v>
      </c>
      <c r="M22" s="216">
        <v>0</v>
      </c>
    </row>
    <row r="23" spans="1:13" ht="13.5" thickBot="1" x14ac:dyDescent="0.3">
      <c r="A23" s="70"/>
      <c r="C23" s="116"/>
      <c r="D23" s="215" t="s">
        <v>377</v>
      </c>
      <c r="E23" s="217">
        <v>0</v>
      </c>
      <c r="F23" s="217">
        <v>0</v>
      </c>
      <c r="G23" s="722">
        <v>0</v>
      </c>
      <c r="H23" s="299">
        <f>G23-F23</f>
        <v>0</v>
      </c>
      <c r="I23" s="300" t="e">
        <f t="shared" si="1"/>
        <v>#DIV/0!</v>
      </c>
      <c r="J23" s="217">
        <v>0</v>
      </c>
      <c r="K23" s="217">
        <v>0</v>
      </c>
      <c r="L23" s="217">
        <v>0</v>
      </c>
      <c r="M23" s="217">
        <v>0</v>
      </c>
    </row>
    <row r="24" spans="1:13" ht="13" thickBot="1" x14ac:dyDescent="0.3">
      <c r="A24" s="70"/>
      <c r="C24" s="67"/>
      <c r="D24" s="218" t="s">
        <v>378</v>
      </c>
      <c r="E24" s="299">
        <f>SUM(E16:E23)</f>
        <v>0</v>
      </c>
      <c r="F24" s="299">
        <f>SUM(F16:F23)</f>
        <v>0</v>
      </c>
      <c r="G24" s="723">
        <f>SUM(G16:G23)</f>
        <v>0</v>
      </c>
      <c r="H24" s="299">
        <f>SUM(H16:H23)</f>
        <v>0</v>
      </c>
      <c r="I24" s="300" t="e">
        <f>H24/F24</f>
        <v>#DIV/0!</v>
      </c>
      <c r="J24" s="299">
        <f>SUM(J16:J23)</f>
        <v>0</v>
      </c>
      <c r="K24" s="299">
        <f>SUM(K16:K23)</f>
        <v>0</v>
      </c>
      <c r="L24" s="299">
        <f>SUM(L16:L23)</f>
        <v>0</v>
      </c>
      <c r="M24" s="299">
        <f>SUM(M16:M23)</f>
        <v>0</v>
      </c>
    </row>
    <row r="25" spans="1:13" ht="13" x14ac:dyDescent="0.25">
      <c r="A25" s="70"/>
      <c r="B25" s="974"/>
      <c r="C25" s="974"/>
      <c r="D25" s="974"/>
      <c r="E25" s="75"/>
      <c r="F25" s="76"/>
      <c r="G25" s="75"/>
      <c r="H25" s="12"/>
      <c r="I25" s="6"/>
    </row>
    <row r="26" spans="1:13" x14ac:dyDescent="0.25">
      <c r="A26" s="70"/>
      <c r="C26" s="67"/>
      <c r="D26" s="969" t="s">
        <v>379</v>
      </c>
      <c r="E26" s="969"/>
      <c r="F26" s="969"/>
      <c r="G26" s="969"/>
      <c r="H26" s="969"/>
      <c r="I26" s="6"/>
    </row>
    <row r="27" spans="1:13" x14ac:dyDescent="0.25">
      <c r="A27" s="70"/>
      <c r="C27" s="400"/>
      <c r="D27" s="223"/>
      <c r="E27" s="221"/>
      <c r="F27" s="222"/>
      <c r="G27" s="221"/>
      <c r="H27" s="224"/>
      <c r="I27" s="6"/>
    </row>
    <row r="28" spans="1:13" ht="25.5" customHeight="1" x14ac:dyDescent="0.25">
      <c r="A28" s="70"/>
      <c r="C28" s="400"/>
      <c r="D28" s="896" t="s">
        <v>380</v>
      </c>
      <c r="E28" s="896"/>
      <c r="F28" s="896"/>
      <c r="G28" s="896"/>
      <c r="H28" s="896"/>
      <c r="I28" s="896"/>
      <c r="J28" s="896"/>
      <c r="K28" s="896"/>
      <c r="L28" s="896"/>
    </row>
    <row r="29" spans="1:13" s="38" customFormat="1" x14ac:dyDescent="0.25">
      <c r="A29" s="42"/>
      <c r="C29" s="400"/>
      <c r="D29" s="942" t="s">
        <v>381</v>
      </c>
      <c r="E29" s="682" t="str">
        <f>Title!$AC$2</f>
        <v>2022/23</v>
      </c>
      <c r="F29" s="682" t="str">
        <f>Title!$AD$2</f>
        <v>2023/24</v>
      </c>
      <c r="G29" s="942" t="s">
        <v>371</v>
      </c>
      <c r="H29" s="77"/>
      <c r="I29" s="78"/>
      <c r="L29" s="25"/>
    </row>
    <row r="30" spans="1:13" s="38" customFormat="1" ht="12" customHeight="1" x14ac:dyDescent="0.25">
      <c r="A30" s="42"/>
      <c r="C30" s="400"/>
      <c r="D30" s="942"/>
      <c r="E30" s="712" t="s">
        <v>382</v>
      </c>
      <c r="F30" s="712" t="s">
        <v>382</v>
      </c>
      <c r="G30" s="942"/>
      <c r="H30" s="77"/>
      <c r="I30" s="78"/>
      <c r="L30" s="25"/>
    </row>
    <row r="31" spans="1:13" ht="13" x14ac:dyDescent="0.25">
      <c r="A31" s="70"/>
      <c r="C31" s="116"/>
      <c r="D31" s="397" t="s">
        <v>383</v>
      </c>
      <c r="E31" s="219">
        <v>0</v>
      </c>
      <c r="F31" s="724">
        <v>0</v>
      </c>
      <c r="G31" s="298" t="e">
        <f>(F31-E31)/E31</f>
        <v>#DIV/0!</v>
      </c>
      <c r="H31" s="12"/>
      <c r="I31" s="6"/>
    </row>
    <row r="32" spans="1:13" ht="13" x14ac:dyDescent="0.25">
      <c r="A32" s="70"/>
      <c r="C32" s="68"/>
      <c r="D32" s="397" t="s">
        <v>384</v>
      </c>
      <c r="E32" s="219">
        <v>0</v>
      </c>
      <c r="F32" s="724">
        <v>0</v>
      </c>
      <c r="G32" s="298" t="e">
        <f t="shared" ref="G32:G33" si="2">(F32-E32)/E32</f>
        <v>#DIV/0!</v>
      </c>
      <c r="H32" s="12"/>
      <c r="I32" s="6"/>
    </row>
    <row r="33" spans="1:12" ht="13" x14ac:dyDescent="0.25">
      <c r="A33" s="70"/>
      <c r="C33" s="68"/>
      <c r="D33" s="397" t="s">
        <v>385</v>
      </c>
      <c r="E33" s="220">
        <v>0</v>
      </c>
      <c r="F33" s="725">
        <v>0</v>
      </c>
      <c r="G33" s="365" t="e">
        <f t="shared" si="2"/>
        <v>#DIV/0!</v>
      </c>
      <c r="H33" s="12"/>
      <c r="I33" s="6"/>
    </row>
    <row r="34" spans="1:12" ht="13" x14ac:dyDescent="0.25">
      <c r="A34" s="70"/>
      <c r="C34" s="68"/>
      <c r="D34" s="79" t="s">
        <v>386</v>
      </c>
      <c r="E34" s="221"/>
      <c r="F34" s="222"/>
      <c r="G34" s="221"/>
      <c r="H34" s="12"/>
      <c r="I34" s="6"/>
    </row>
    <row r="35" spans="1:12" ht="13" x14ac:dyDescent="0.25">
      <c r="A35" s="70"/>
      <c r="C35" s="68"/>
      <c r="D35" s="58"/>
      <c r="E35" s="75"/>
      <c r="F35" s="76"/>
      <c r="G35" s="75"/>
      <c r="H35" s="12"/>
      <c r="I35" s="6"/>
    </row>
    <row r="36" spans="1:12" ht="13" x14ac:dyDescent="0.25">
      <c r="A36" s="70"/>
      <c r="C36" s="68"/>
      <c r="D36" s="58"/>
      <c r="E36" s="75"/>
      <c r="F36" s="76"/>
      <c r="G36" s="75"/>
      <c r="H36" s="12"/>
      <c r="I36" s="6"/>
    </row>
    <row r="37" spans="1:12" ht="40.15" customHeight="1" x14ac:dyDescent="0.25">
      <c r="A37" s="70"/>
      <c r="D37" s="879" t="s">
        <v>387</v>
      </c>
      <c r="E37" s="879"/>
      <c r="F37" s="879"/>
      <c r="G37" s="879"/>
      <c r="H37" s="879"/>
      <c r="I37" s="879"/>
      <c r="J37" s="879"/>
      <c r="K37" s="879"/>
      <c r="L37" s="879"/>
    </row>
    <row r="38" spans="1:12" ht="13" x14ac:dyDescent="0.25">
      <c r="A38" s="70"/>
      <c r="C38" s="64"/>
      <c r="D38" s="58"/>
      <c r="E38" s="75"/>
      <c r="F38" s="76"/>
      <c r="G38" s="75"/>
      <c r="H38" s="12"/>
      <c r="I38" s="6"/>
    </row>
    <row r="39" spans="1:12" ht="13.15" customHeight="1" x14ac:dyDescent="0.3">
      <c r="A39" s="70"/>
      <c r="C39" s="65"/>
      <c r="D39" s="942" t="s">
        <v>381</v>
      </c>
      <c r="E39" s="682" t="str">
        <f>Title!$AC$2</f>
        <v>2022/23</v>
      </c>
      <c r="F39" s="682" t="str">
        <f>Title!$AD$2</f>
        <v>2023/24</v>
      </c>
      <c r="G39" s="942" t="s">
        <v>371</v>
      </c>
      <c r="H39" s="942"/>
      <c r="I39" s="6"/>
    </row>
    <row r="40" spans="1:12" ht="13" x14ac:dyDescent="0.25">
      <c r="A40" s="70"/>
      <c r="C40" s="116"/>
      <c r="D40" s="942"/>
      <c r="E40" s="682" t="s">
        <v>144</v>
      </c>
      <c r="F40" s="682" t="s">
        <v>144</v>
      </c>
      <c r="G40" s="682" t="s">
        <v>144</v>
      </c>
      <c r="H40" s="682" t="s">
        <v>37</v>
      </c>
      <c r="I40" s="6"/>
    </row>
    <row r="41" spans="1:12" x14ac:dyDescent="0.25">
      <c r="A41" s="70"/>
      <c r="C41" s="401"/>
      <c r="D41" s="215" t="s">
        <v>388</v>
      </c>
      <c r="E41" s="216">
        <v>0</v>
      </c>
      <c r="F41" s="721">
        <v>0</v>
      </c>
      <c r="G41" s="297">
        <f>F41-E41</f>
        <v>0</v>
      </c>
      <c r="H41" s="298" t="e">
        <f>G41/E41</f>
        <v>#DIV/0!</v>
      </c>
      <c r="I41" s="6"/>
    </row>
    <row r="42" spans="1:12" x14ac:dyDescent="0.25">
      <c r="A42" s="70"/>
      <c r="C42" s="401"/>
      <c r="D42" s="215" t="s">
        <v>389</v>
      </c>
      <c r="E42" s="216">
        <v>0</v>
      </c>
      <c r="F42" s="721">
        <v>0</v>
      </c>
      <c r="G42" s="297">
        <f t="shared" ref="G42:G43" si="3">F42-E42</f>
        <v>0</v>
      </c>
      <c r="H42" s="298" t="e">
        <f t="shared" ref="H42:H44" si="4">G42/E42</f>
        <v>#DIV/0!</v>
      </c>
      <c r="I42" s="6"/>
    </row>
    <row r="43" spans="1:12" ht="13" thickBot="1" x14ac:dyDescent="0.3">
      <c r="A43" s="70"/>
      <c r="C43" s="401"/>
      <c r="D43" s="215" t="s">
        <v>390</v>
      </c>
      <c r="E43" s="216">
        <v>0</v>
      </c>
      <c r="F43" s="721">
        <v>0</v>
      </c>
      <c r="G43" s="297">
        <f t="shared" si="3"/>
        <v>0</v>
      </c>
      <c r="H43" s="300" t="e">
        <f t="shared" si="4"/>
        <v>#DIV/0!</v>
      </c>
      <c r="I43" s="6"/>
    </row>
    <row r="44" spans="1:12" ht="13" thickBot="1" x14ac:dyDescent="0.3">
      <c r="A44" s="70"/>
      <c r="C44" s="401"/>
      <c r="D44" s="218" t="s">
        <v>391</v>
      </c>
      <c r="E44" s="301">
        <f>SUM(E41:E43)</f>
        <v>0</v>
      </c>
      <c r="F44" s="726">
        <f t="shared" ref="F44:G44" si="5">SUM(F41:F43)</f>
        <v>0</v>
      </c>
      <c r="G44" s="301">
        <f t="shared" si="5"/>
        <v>0</v>
      </c>
      <c r="H44" s="300" t="e">
        <f t="shared" si="4"/>
        <v>#DIV/0!</v>
      </c>
      <c r="I44" s="6"/>
    </row>
    <row r="45" spans="1:12" ht="13" x14ac:dyDescent="0.25">
      <c r="A45" s="70"/>
      <c r="C45" s="401"/>
      <c r="D45" s="58"/>
      <c r="E45" s="75"/>
      <c r="F45" s="76"/>
      <c r="G45" s="75"/>
      <c r="H45" s="12"/>
      <c r="I45" s="6"/>
    </row>
    <row r="46" spans="1:12" ht="27" customHeight="1" x14ac:dyDescent="0.25">
      <c r="A46" s="70"/>
      <c r="C46" s="401"/>
      <c r="D46" s="975" t="s">
        <v>392</v>
      </c>
      <c r="E46" s="975"/>
      <c r="F46" s="975"/>
      <c r="G46" s="975"/>
      <c r="H46" s="975"/>
      <c r="I46" s="975"/>
      <c r="J46" s="975"/>
      <c r="K46" s="975"/>
      <c r="L46" s="975"/>
    </row>
    <row r="47" spans="1:12" ht="13" x14ac:dyDescent="0.25">
      <c r="A47" s="70"/>
      <c r="C47" s="401"/>
      <c r="D47" s="58"/>
      <c r="E47" s="75"/>
      <c r="F47" s="76"/>
      <c r="G47" s="75"/>
      <c r="H47" s="12"/>
      <c r="I47" s="6"/>
    </row>
    <row r="48" spans="1:12" ht="13.15" customHeight="1" x14ac:dyDescent="0.25">
      <c r="A48" s="70"/>
      <c r="C48" s="401"/>
      <c r="D48" s="970" t="s">
        <v>381</v>
      </c>
      <c r="E48" s="682" t="str">
        <f>Title!$AC$2</f>
        <v>2022/23</v>
      </c>
      <c r="F48" s="682" t="str">
        <f>Title!$AD$2</f>
        <v>2023/24</v>
      </c>
      <c r="G48" s="942" t="s">
        <v>371</v>
      </c>
      <c r="H48" s="942"/>
      <c r="I48" s="6"/>
    </row>
    <row r="49" spans="1:12" x14ac:dyDescent="0.25">
      <c r="A49" s="70"/>
      <c r="C49" s="401"/>
      <c r="D49" s="970"/>
      <c r="E49" s="682" t="s">
        <v>393</v>
      </c>
      <c r="F49" s="682" t="s">
        <v>393</v>
      </c>
      <c r="G49" s="682" t="s">
        <v>393</v>
      </c>
      <c r="H49" s="727" t="s">
        <v>37</v>
      </c>
      <c r="I49" s="6"/>
    </row>
    <row r="50" spans="1:12" x14ac:dyDescent="0.25">
      <c r="A50" s="70"/>
      <c r="C50" s="401"/>
      <c r="D50" s="215" t="s">
        <v>394</v>
      </c>
      <c r="E50" s="216">
        <v>0</v>
      </c>
      <c r="F50" s="721">
        <v>0</v>
      </c>
      <c r="G50" s="297">
        <f>F50-E50</f>
        <v>0</v>
      </c>
      <c r="H50" s="298" t="e">
        <f>G50/E50</f>
        <v>#DIV/0!</v>
      </c>
      <c r="I50" s="6"/>
    </row>
    <row r="51" spans="1:12" x14ac:dyDescent="0.25">
      <c r="A51" s="70"/>
      <c r="C51" s="401"/>
      <c r="D51" s="215" t="s">
        <v>395</v>
      </c>
      <c r="E51" s="216">
        <v>0</v>
      </c>
      <c r="F51" s="721">
        <v>0</v>
      </c>
      <c r="G51" s="297">
        <f t="shared" ref="G51:G53" si="6">F51-E51</f>
        <v>0</v>
      </c>
      <c r="H51" s="298" t="e">
        <f t="shared" ref="H51:H53" si="7">G51/E51</f>
        <v>#DIV/0!</v>
      </c>
      <c r="I51" s="6"/>
    </row>
    <row r="52" spans="1:12" ht="13.5" thickBot="1" x14ac:dyDescent="0.3">
      <c r="A52" s="70"/>
      <c r="C52" s="402"/>
      <c r="D52" s="215" t="s">
        <v>390</v>
      </c>
      <c r="E52" s="216">
        <v>0</v>
      </c>
      <c r="F52" s="721">
        <v>0</v>
      </c>
      <c r="G52" s="299">
        <f t="shared" si="6"/>
        <v>0</v>
      </c>
      <c r="H52" s="300" t="e">
        <f t="shared" si="7"/>
        <v>#DIV/0!</v>
      </c>
      <c r="I52" s="6"/>
    </row>
    <row r="53" spans="1:12" ht="13" thickBot="1" x14ac:dyDescent="0.3">
      <c r="A53" s="70"/>
      <c r="C53" s="401"/>
      <c r="D53" s="218" t="s">
        <v>396</v>
      </c>
      <c r="E53" s="301">
        <f>SUM(E50:E52)</f>
        <v>0</v>
      </c>
      <c r="F53" s="726">
        <f t="shared" ref="F53" si="8">SUM(F50:F52)</f>
        <v>0</v>
      </c>
      <c r="G53" s="299">
        <f t="shared" si="6"/>
        <v>0</v>
      </c>
      <c r="H53" s="300" t="e">
        <f t="shared" si="7"/>
        <v>#DIV/0!</v>
      </c>
      <c r="I53" s="6"/>
    </row>
    <row r="54" spans="1:12" x14ac:dyDescent="0.25">
      <c r="A54" s="70"/>
      <c r="C54" s="67"/>
      <c r="D54" s="223"/>
      <c r="E54" s="221"/>
      <c r="F54" s="222"/>
      <c r="G54" s="221"/>
      <c r="H54" s="224"/>
      <c r="I54" s="6"/>
    </row>
    <row r="55" spans="1:12" x14ac:dyDescent="0.25">
      <c r="A55" s="70"/>
      <c r="C55" s="67"/>
      <c r="D55" s="413" t="s">
        <v>397</v>
      </c>
      <c r="E55" s="244"/>
      <c r="F55" s="222"/>
      <c r="G55" s="221"/>
      <c r="H55" s="224"/>
      <c r="I55" s="6"/>
    </row>
    <row r="56" spans="1:12" x14ac:dyDescent="0.25">
      <c r="A56" s="70"/>
      <c r="C56" s="67"/>
      <c r="D56" s="244"/>
      <c r="E56" s="239"/>
      <c r="F56" s="222"/>
      <c r="G56" s="221"/>
      <c r="H56" s="224"/>
      <c r="I56" s="6"/>
    </row>
    <row r="57" spans="1:12" ht="27" customHeight="1" x14ac:dyDescent="0.25">
      <c r="A57" s="70"/>
      <c r="C57" s="67"/>
      <c r="D57" s="879" t="s">
        <v>398</v>
      </c>
      <c r="E57" s="879"/>
      <c r="F57" s="879"/>
      <c r="G57" s="879"/>
      <c r="H57" s="879"/>
      <c r="I57" s="6"/>
    </row>
    <row r="58" spans="1:12" x14ac:dyDescent="0.25">
      <c r="A58" s="70"/>
      <c r="C58" s="400"/>
      <c r="D58" s="223"/>
      <c r="E58" s="221"/>
      <c r="F58" s="222"/>
      <c r="G58" s="221"/>
      <c r="H58" s="224"/>
      <c r="I58" s="6"/>
    </row>
    <row r="59" spans="1:12" ht="27" customHeight="1" x14ac:dyDescent="0.25">
      <c r="A59" s="70"/>
      <c r="C59" s="400"/>
      <c r="D59" s="879" t="s">
        <v>399</v>
      </c>
      <c r="E59" s="879"/>
      <c r="F59" s="879"/>
      <c r="G59" s="879"/>
      <c r="H59" s="879"/>
      <c r="I59" s="879"/>
      <c r="J59" s="879"/>
      <c r="K59" s="879"/>
      <c r="L59" s="879"/>
    </row>
    <row r="60" spans="1:12" ht="13" x14ac:dyDescent="0.25">
      <c r="A60" s="70"/>
      <c r="C60" s="400"/>
      <c r="D60" s="58"/>
      <c r="E60" s="75"/>
      <c r="F60" s="76"/>
      <c r="G60" s="75"/>
      <c r="H60" s="12"/>
      <c r="I60" s="6"/>
    </row>
    <row r="61" spans="1:12" ht="13.15" customHeight="1" x14ac:dyDescent="0.25">
      <c r="A61" s="70"/>
      <c r="C61" s="400"/>
      <c r="D61" s="942" t="s">
        <v>381</v>
      </c>
      <c r="E61" s="682" t="str">
        <f>Title!$AC$2</f>
        <v>2022/23</v>
      </c>
      <c r="F61" s="682" t="str">
        <f>Title!$AD$2</f>
        <v>2023/24</v>
      </c>
      <c r="G61" s="942" t="s">
        <v>371</v>
      </c>
      <c r="H61" s="942"/>
      <c r="I61" s="6"/>
    </row>
    <row r="62" spans="1:12" ht="13" x14ac:dyDescent="0.25">
      <c r="A62" s="70"/>
      <c r="C62" s="116"/>
      <c r="D62" s="942"/>
      <c r="E62" s="682" t="s">
        <v>144</v>
      </c>
      <c r="F62" s="682" t="s">
        <v>144</v>
      </c>
      <c r="G62" s="682" t="s">
        <v>144</v>
      </c>
      <c r="H62" s="682" t="s">
        <v>37</v>
      </c>
      <c r="I62" s="6"/>
    </row>
    <row r="63" spans="1:12" x14ac:dyDescent="0.25">
      <c r="A63" s="70"/>
      <c r="C63" s="68"/>
      <c r="D63" s="215" t="s">
        <v>388</v>
      </c>
      <c r="E63" s="216">
        <v>0</v>
      </c>
      <c r="F63" s="721">
        <v>0</v>
      </c>
      <c r="G63" s="297">
        <f>F63-E63</f>
        <v>0</v>
      </c>
      <c r="H63" s="298" t="e">
        <f>G63/E63</f>
        <v>#DIV/0!</v>
      </c>
      <c r="I63" s="6"/>
    </row>
    <row r="64" spans="1:12" x14ac:dyDescent="0.25">
      <c r="A64" s="70"/>
      <c r="C64" s="68"/>
      <c r="D64" s="215" t="s">
        <v>389</v>
      </c>
      <c r="E64" s="216">
        <v>0</v>
      </c>
      <c r="F64" s="721">
        <v>0</v>
      </c>
      <c r="G64" s="297">
        <f t="shared" ref="G64:G66" si="9">F64-E64</f>
        <v>0</v>
      </c>
      <c r="H64" s="298" t="e">
        <f t="shared" ref="H64:H65" si="10">G64/E64</f>
        <v>#DIV/0!</v>
      </c>
      <c r="I64" s="6"/>
    </row>
    <row r="65" spans="1:14" ht="13" thickBot="1" x14ac:dyDescent="0.3">
      <c r="A65" s="70"/>
      <c r="C65" s="68"/>
      <c r="D65" s="215" t="s">
        <v>390</v>
      </c>
      <c r="E65" s="216">
        <v>0</v>
      </c>
      <c r="F65" s="721">
        <v>0</v>
      </c>
      <c r="G65" s="299">
        <f t="shared" si="9"/>
        <v>0</v>
      </c>
      <c r="H65" s="300" t="e">
        <f t="shared" si="10"/>
        <v>#DIV/0!</v>
      </c>
      <c r="I65" s="6"/>
    </row>
    <row r="66" spans="1:14" ht="13" thickBot="1" x14ac:dyDescent="0.3">
      <c r="A66" s="70"/>
      <c r="C66" s="68"/>
      <c r="D66" s="218" t="s">
        <v>400</v>
      </c>
      <c r="E66" s="301">
        <f>SUM(E63:E65)</f>
        <v>0</v>
      </c>
      <c r="F66" s="726">
        <f t="shared" ref="F66" si="11">SUM(F63:F65)</f>
        <v>0</v>
      </c>
      <c r="G66" s="299">
        <f t="shared" si="9"/>
        <v>0</v>
      </c>
      <c r="H66" s="300" t="e">
        <f>G66/E66</f>
        <v>#DIV/0!</v>
      </c>
      <c r="I66" s="6"/>
    </row>
    <row r="67" spans="1:14" ht="13" x14ac:dyDescent="0.25">
      <c r="A67" s="70"/>
      <c r="C67" s="68"/>
      <c r="D67" s="58"/>
      <c r="E67" s="75"/>
      <c r="F67" s="76"/>
      <c r="G67" s="75"/>
      <c r="H67" s="12"/>
      <c r="I67" s="6"/>
    </row>
    <row r="68" spans="1:14" ht="25.9" customHeight="1" x14ac:dyDescent="0.25">
      <c r="A68" s="70"/>
      <c r="C68" s="68"/>
      <c r="D68" s="879" t="s">
        <v>401</v>
      </c>
      <c r="E68" s="879"/>
      <c r="F68" s="879"/>
      <c r="G68" s="879"/>
      <c r="H68" s="879"/>
      <c r="I68" s="6"/>
    </row>
    <row r="69" spans="1:14" ht="13" x14ac:dyDescent="0.25">
      <c r="A69" s="70"/>
      <c r="C69" s="68"/>
      <c r="D69" s="58"/>
      <c r="E69" s="75"/>
      <c r="F69" s="76"/>
      <c r="G69" s="75"/>
      <c r="H69" s="12"/>
      <c r="I69" s="25"/>
      <c r="J69" s="25"/>
      <c r="K69" s="25"/>
    </row>
    <row r="70" spans="1:14" ht="31.5" x14ac:dyDescent="0.25">
      <c r="A70" s="70"/>
      <c r="C70" s="117"/>
      <c r="D70" s="942" t="s">
        <v>402</v>
      </c>
      <c r="E70" s="682" t="s">
        <v>403</v>
      </c>
      <c r="F70" s="682" t="s">
        <v>403</v>
      </c>
      <c r="G70" s="942" t="s">
        <v>371</v>
      </c>
      <c r="H70" s="942"/>
      <c r="I70" s="25"/>
      <c r="J70" s="25"/>
      <c r="K70" s="25"/>
    </row>
    <row r="71" spans="1:14" x14ac:dyDescent="0.25">
      <c r="A71" s="70"/>
      <c r="C71" s="117"/>
      <c r="D71" s="942"/>
      <c r="E71" s="682" t="str">
        <f>Title!$AC$2</f>
        <v>2022/23</v>
      </c>
      <c r="F71" s="682" t="str">
        <f>Title!$AD$2</f>
        <v>2023/24</v>
      </c>
      <c r="G71" s="942"/>
      <c r="H71" s="942"/>
      <c r="I71" s="25"/>
      <c r="J71" s="25"/>
      <c r="K71" s="25"/>
    </row>
    <row r="72" spans="1:14" x14ac:dyDescent="0.25">
      <c r="A72" s="70"/>
      <c r="C72" s="117"/>
      <c r="D72" s="942"/>
      <c r="E72" s="682" t="s">
        <v>47</v>
      </c>
      <c r="F72" s="682" t="s">
        <v>47</v>
      </c>
      <c r="G72" s="682" t="s">
        <v>47</v>
      </c>
      <c r="H72" s="682" t="s">
        <v>37</v>
      </c>
      <c r="I72" s="25"/>
      <c r="J72" s="25"/>
      <c r="K72" s="25"/>
    </row>
    <row r="73" spans="1:14" ht="13" thickBot="1" x14ac:dyDescent="0.3">
      <c r="A73" s="70"/>
      <c r="C73" s="117"/>
      <c r="D73" s="225" t="s">
        <v>404</v>
      </c>
      <c r="E73" s="217">
        <v>0</v>
      </c>
      <c r="F73" s="722">
        <v>0</v>
      </c>
      <c r="G73" s="299">
        <f>F73-E73</f>
        <v>0</v>
      </c>
      <c r="H73" s="300" t="e">
        <f>G73/E73</f>
        <v>#DIV/0!</v>
      </c>
      <c r="I73" s="25"/>
      <c r="J73" s="25"/>
      <c r="K73" s="25"/>
    </row>
    <row r="74" spans="1:14" ht="13" x14ac:dyDescent="0.25">
      <c r="A74" s="70"/>
      <c r="C74" s="117"/>
      <c r="D74" s="58"/>
      <c r="E74" s="75"/>
      <c r="F74" s="76"/>
      <c r="G74" s="75"/>
      <c r="H74" s="12"/>
      <c r="I74" s="25"/>
      <c r="J74" s="25"/>
      <c r="K74" s="25"/>
      <c r="M74" s="25"/>
      <c r="N74" s="25"/>
    </row>
    <row r="75" spans="1:14" ht="25.9" customHeight="1" x14ac:dyDescent="0.25">
      <c r="A75" s="70"/>
      <c r="C75" s="117"/>
      <c r="D75" s="879" t="s">
        <v>405</v>
      </c>
      <c r="E75" s="879"/>
      <c r="F75" s="879"/>
      <c r="G75" s="879"/>
      <c r="H75" s="879"/>
      <c r="I75" s="25"/>
      <c r="J75" s="25"/>
      <c r="K75" s="25"/>
      <c r="M75" s="25"/>
      <c r="N75" s="25"/>
    </row>
    <row r="76" spans="1:14" ht="13" x14ac:dyDescent="0.25">
      <c r="A76" s="70"/>
      <c r="C76" s="118"/>
      <c r="D76" s="58"/>
      <c r="E76" s="75"/>
      <c r="F76" s="76"/>
      <c r="G76" s="75"/>
      <c r="H76" s="12"/>
      <c r="I76" s="25"/>
      <c r="J76" s="25"/>
      <c r="K76" s="25"/>
      <c r="M76" s="25"/>
      <c r="N76" s="25"/>
    </row>
    <row r="77" spans="1:14" ht="13.15" customHeight="1" x14ac:dyDescent="0.25">
      <c r="A77" s="70"/>
      <c r="C77" s="118"/>
      <c r="D77" s="942" t="s">
        <v>402</v>
      </c>
      <c r="E77" s="682" t="str">
        <f>Title!$AC$2</f>
        <v>2022/23</v>
      </c>
      <c r="F77" s="682" t="str">
        <f>Title!$AD$2</f>
        <v>2023/24</v>
      </c>
      <c r="G77" s="976" t="s">
        <v>371</v>
      </c>
      <c r="H77" s="976"/>
      <c r="I77" s="25"/>
      <c r="J77" s="25"/>
      <c r="K77" s="25"/>
      <c r="M77" s="25"/>
      <c r="N77" s="25"/>
    </row>
    <row r="78" spans="1:14" x14ac:dyDescent="0.25">
      <c r="A78" s="70"/>
      <c r="C78" s="118"/>
      <c r="D78" s="942"/>
      <c r="E78" s="729" t="s">
        <v>47</v>
      </c>
      <c r="F78" s="729" t="s">
        <v>47</v>
      </c>
      <c r="G78" s="729" t="s">
        <v>47</v>
      </c>
      <c r="H78" s="729" t="s">
        <v>37</v>
      </c>
      <c r="I78" s="25"/>
      <c r="J78" s="25"/>
      <c r="K78" s="25"/>
      <c r="M78" s="25"/>
      <c r="N78" s="25"/>
    </row>
    <row r="79" spans="1:14" ht="13" thickBot="1" x14ac:dyDescent="0.3">
      <c r="A79" s="70"/>
      <c r="C79" s="119"/>
      <c r="D79" s="225" t="s">
        <v>404</v>
      </c>
      <c r="E79" s="217">
        <v>0</v>
      </c>
      <c r="F79" s="722">
        <v>0</v>
      </c>
      <c r="G79" s="299">
        <f>F79-E79</f>
        <v>0</v>
      </c>
      <c r="H79" s="300" t="e">
        <f>G79/E79</f>
        <v>#DIV/0!</v>
      </c>
      <c r="I79" s="25"/>
      <c r="J79" s="25"/>
      <c r="K79" s="25"/>
      <c r="M79" s="25"/>
      <c r="N79" s="25"/>
    </row>
    <row r="80" spans="1:14" ht="13" x14ac:dyDescent="0.25">
      <c r="A80" s="70"/>
      <c r="C80" s="120"/>
      <c r="D80" s="58"/>
      <c r="E80" s="75"/>
      <c r="F80" s="76"/>
      <c r="G80" s="75"/>
      <c r="H80" s="12"/>
      <c r="I80" s="25"/>
      <c r="J80" s="25"/>
      <c r="K80" s="25"/>
      <c r="M80" s="25"/>
      <c r="N80" s="25"/>
    </row>
    <row r="81" spans="1:12" ht="13" x14ac:dyDescent="0.25">
      <c r="A81" s="70"/>
      <c r="C81" s="120"/>
      <c r="D81" s="58"/>
      <c r="E81" s="75"/>
      <c r="F81" s="76"/>
      <c r="G81" s="75"/>
      <c r="H81" s="12"/>
      <c r="I81" s="25"/>
      <c r="J81" s="25"/>
      <c r="K81" s="25"/>
    </row>
    <row r="82" spans="1:12" ht="13" x14ac:dyDescent="0.25">
      <c r="A82" s="70"/>
      <c r="C82" s="120"/>
      <c r="D82" s="58"/>
      <c r="E82" s="75"/>
      <c r="F82" s="76"/>
      <c r="G82" s="75"/>
      <c r="H82" s="12"/>
      <c r="I82" s="6"/>
    </row>
    <row r="83" spans="1:12" ht="26.5" customHeight="1" x14ac:dyDescent="0.25">
      <c r="A83" s="70"/>
      <c r="C83" s="66"/>
      <c r="D83" s="879" t="s">
        <v>406</v>
      </c>
      <c r="E83" s="879"/>
      <c r="F83" s="879"/>
      <c r="G83" s="879"/>
      <c r="H83" s="879"/>
      <c r="I83" s="879"/>
      <c r="J83" s="879"/>
      <c r="K83" s="879"/>
      <c r="L83" s="879"/>
    </row>
    <row r="84" spans="1:12" ht="13" x14ac:dyDescent="0.25">
      <c r="A84" s="70"/>
      <c r="C84" s="69"/>
      <c r="D84" s="58"/>
      <c r="E84" s="75"/>
      <c r="F84" s="76"/>
      <c r="G84" s="75"/>
      <c r="H84" s="12"/>
      <c r="I84" s="6"/>
    </row>
    <row r="85" spans="1:12" ht="31.5" x14ac:dyDescent="0.25">
      <c r="A85" s="70"/>
      <c r="C85" s="116"/>
      <c r="D85" s="942" t="s">
        <v>402</v>
      </c>
      <c r="E85" s="682" t="s">
        <v>403</v>
      </c>
      <c r="F85" s="682" t="s">
        <v>403</v>
      </c>
      <c r="G85" s="942" t="s">
        <v>371</v>
      </c>
      <c r="H85" s="942"/>
      <c r="I85" s="6"/>
    </row>
    <row r="86" spans="1:12" ht="13" x14ac:dyDescent="0.25">
      <c r="A86" s="70"/>
      <c r="C86" s="69"/>
      <c r="D86" s="942"/>
      <c r="E86" s="682" t="str">
        <f>Title!$AC$2</f>
        <v>2022/23</v>
      </c>
      <c r="F86" s="682" t="str">
        <f>Title!$AD$2</f>
        <v>2023/24</v>
      </c>
      <c r="G86" s="942"/>
      <c r="H86" s="942"/>
      <c r="I86" s="6"/>
    </row>
    <row r="87" spans="1:12" ht="13" x14ac:dyDescent="0.25">
      <c r="A87" s="70"/>
      <c r="C87" s="69"/>
      <c r="D87" s="942"/>
      <c r="E87" s="730" t="s">
        <v>47</v>
      </c>
      <c r="F87" s="730" t="s">
        <v>47</v>
      </c>
      <c r="G87" s="730" t="s">
        <v>47</v>
      </c>
      <c r="H87" s="682" t="s">
        <v>37</v>
      </c>
      <c r="I87" s="6"/>
    </row>
    <row r="88" spans="1:12" ht="13" x14ac:dyDescent="0.25">
      <c r="A88" s="70"/>
      <c r="C88" s="69"/>
      <c r="D88" s="226" t="s">
        <v>407</v>
      </c>
      <c r="E88" s="216">
        <v>0</v>
      </c>
      <c r="F88" s="721">
        <v>0</v>
      </c>
      <c r="G88" s="297">
        <f>F88-E88</f>
        <v>0</v>
      </c>
      <c r="H88" s="298" t="e">
        <f>G88/E88</f>
        <v>#DIV/0!</v>
      </c>
      <c r="I88" s="6"/>
    </row>
    <row r="89" spans="1:12" ht="13.5" thickBot="1" x14ac:dyDescent="0.3">
      <c r="A89" s="70"/>
      <c r="C89" s="69"/>
      <c r="D89" s="226" t="s">
        <v>407</v>
      </c>
      <c r="E89" s="217">
        <v>0</v>
      </c>
      <c r="F89" s="722">
        <v>0</v>
      </c>
      <c r="G89" s="299">
        <f t="shared" ref="G89:G90" si="12">F89-E89</f>
        <v>0</v>
      </c>
      <c r="H89" s="300" t="e">
        <f t="shared" ref="H89:H90" si="13">G89/E89</f>
        <v>#DIV/0!</v>
      </c>
      <c r="I89" s="6"/>
    </row>
    <row r="90" spans="1:12" ht="13.5" thickBot="1" x14ac:dyDescent="0.3">
      <c r="A90" s="70"/>
      <c r="C90" s="69"/>
      <c r="D90" s="218" t="s">
        <v>408</v>
      </c>
      <c r="E90" s="299">
        <f>SUM(E88:E89)</f>
        <v>0</v>
      </c>
      <c r="F90" s="723">
        <f t="shared" ref="F90" si="14">SUM(F88:F89)</f>
        <v>0</v>
      </c>
      <c r="G90" s="301">
        <f t="shared" si="12"/>
        <v>0</v>
      </c>
      <c r="H90" s="302" t="e">
        <f t="shared" si="13"/>
        <v>#DIV/0!</v>
      </c>
      <c r="I90" s="6"/>
    </row>
    <row r="91" spans="1:12" ht="13" x14ac:dyDescent="0.25">
      <c r="A91" s="70"/>
      <c r="C91" s="69"/>
      <c r="D91" s="58"/>
      <c r="E91" s="75"/>
      <c r="F91" s="76"/>
      <c r="G91" s="75"/>
      <c r="H91" s="12"/>
      <c r="I91" s="6"/>
    </row>
    <row r="92" spans="1:12" ht="39.65" customHeight="1" x14ac:dyDescent="0.25">
      <c r="A92" s="70"/>
      <c r="C92" s="69"/>
      <c r="D92" s="879" t="s">
        <v>409</v>
      </c>
      <c r="E92" s="879"/>
      <c r="F92" s="879"/>
      <c r="G92" s="879"/>
      <c r="H92" s="879"/>
      <c r="I92" s="879"/>
      <c r="J92" s="879"/>
      <c r="K92" s="879"/>
      <c r="L92" s="879"/>
    </row>
    <row r="93" spans="1:12" ht="13" x14ac:dyDescent="0.25">
      <c r="A93" s="70"/>
      <c r="C93" s="69"/>
      <c r="D93" s="58"/>
      <c r="E93" s="75"/>
      <c r="F93" s="76"/>
      <c r="G93" s="75"/>
      <c r="H93" s="12"/>
      <c r="I93" s="6"/>
    </row>
    <row r="94" spans="1:12" ht="13.15" customHeight="1" x14ac:dyDescent="0.25">
      <c r="A94" s="70"/>
      <c r="C94" s="69"/>
      <c r="D94" s="942" t="s">
        <v>402</v>
      </c>
      <c r="E94" s="682" t="str">
        <f>Title!$AC$2</f>
        <v>2022/23</v>
      </c>
      <c r="F94" s="682" t="str">
        <f>Title!$AD$2</f>
        <v>2023/24</v>
      </c>
      <c r="G94" s="942" t="s">
        <v>371</v>
      </c>
      <c r="H94" s="942"/>
      <c r="I94" s="6"/>
    </row>
    <row r="95" spans="1:12" ht="13" x14ac:dyDescent="0.25">
      <c r="A95" s="70"/>
      <c r="C95" s="69"/>
      <c r="D95" s="942"/>
      <c r="E95" s="682" t="s">
        <v>47</v>
      </c>
      <c r="F95" s="682" t="s">
        <v>47</v>
      </c>
      <c r="G95" s="682" t="s">
        <v>47</v>
      </c>
      <c r="H95" s="682" t="s">
        <v>37</v>
      </c>
      <c r="I95" s="6"/>
    </row>
    <row r="96" spans="1:12" ht="13" x14ac:dyDescent="0.25">
      <c r="A96" s="70"/>
      <c r="C96" s="69"/>
      <c r="D96" s="226" t="s">
        <v>407</v>
      </c>
      <c r="E96" s="216">
        <v>0</v>
      </c>
      <c r="F96" s="721">
        <v>0</v>
      </c>
      <c r="G96" s="297">
        <f>F96-E96</f>
        <v>0</v>
      </c>
      <c r="H96" s="298" t="e">
        <f>G96/E96</f>
        <v>#DIV/0!</v>
      </c>
      <c r="I96" s="6"/>
    </row>
    <row r="97" spans="1:12" ht="13.5" thickBot="1" x14ac:dyDescent="0.3">
      <c r="A97" s="70"/>
      <c r="C97" s="69"/>
      <c r="D97" s="226" t="s">
        <v>407</v>
      </c>
      <c r="E97" s="217">
        <v>0</v>
      </c>
      <c r="F97" s="722">
        <v>0</v>
      </c>
      <c r="G97" s="299">
        <f t="shared" ref="G97:G98" si="15">F97-E97</f>
        <v>0</v>
      </c>
      <c r="H97" s="300" t="e">
        <f t="shared" ref="H97:H98" si="16">G97/E97</f>
        <v>#DIV/0!</v>
      </c>
    </row>
    <row r="98" spans="1:12" ht="13.5" thickBot="1" x14ac:dyDescent="0.3">
      <c r="A98" s="960"/>
      <c r="C98" s="69"/>
      <c r="D98" s="218" t="s">
        <v>408</v>
      </c>
      <c r="E98" s="299">
        <f>SUM(E96:E97)</f>
        <v>0</v>
      </c>
      <c r="F98" s="723">
        <f t="shared" ref="F98" si="17">SUM(F96:F97)</f>
        <v>0</v>
      </c>
      <c r="G98" s="301">
        <f t="shared" si="15"/>
        <v>0</v>
      </c>
      <c r="H98" s="302" t="e">
        <f t="shared" si="16"/>
        <v>#DIV/0!</v>
      </c>
    </row>
    <row r="99" spans="1:12" ht="13" x14ac:dyDescent="0.25">
      <c r="A99" s="960"/>
      <c r="C99" s="69"/>
      <c r="D99" s="56"/>
      <c r="E99" s="56"/>
      <c r="F99" s="56"/>
      <c r="G99" s="56"/>
    </row>
    <row r="100" spans="1:12" ht="27" customHeight="1" x14ac:dyDescent="0.25">
      <c r="A100" s="960"/>
      <c r="D100" s="879" t="s">
        <v>410</v>
      </c>
      <c r="E100" s="879"/>
      <c r="F100" s="879"/>
      <c r="G100" s="879"/>
      <c r="H100" s="879"/>
    </row>
    <row r="101" spans="1:12" x14ac:dyDescent="0.25">
      <c r="A101" s="960"/>
      <c r="D101" s="56"/>
      <c r="E101" s="56"/>
      <c r="F101" s="56"/>
      <c r="G101" s="56"/>
    </row>
    <row r="102" spans="1:12" ht="13.15" customHeight="1" x14ac:dyDescent="0.25">
      <c r="A102" s="960"/>
      <c r="D102" s="942"/>
      <c r="E102" s="682" t="str">
        <f>Title!$AC$2</f>
        <v>2022/23</v>
      </c>
      <c r="F102" s="682" t="str">
        <f>Title!$AD$2</f>
        <v>2023/24</v>
      </c>
      <c r="G102" s="942" t="s">
        <v>371</v>
      </c>
      <c r="H102" s="942"/>
    </row>
    <row r="103" spans="1:12" s="85" customFormat="1" x14ac:dyDescent="0.25">
      <c r="C103" s="62"/>
      <c r="D103" s="942"/>
      <c r="E103" s="682" t="s">
        <v>144</v>
      </c>
      <c r="F103" s="682" t="s">
        <v>144</v>
      </c>
      <c r="G103" s="682" t="s">
        <v>144</v>
      </c>
      <c r="H103" s="682" t="s">
        <v>37</v>
      </c>
      <c r="L103" s="25"/>
    </row>
    <row r="104" spans="1:12" s="85" customFormat="1" x14ac:dyDescent="0.25">
      <c r="C104" s="62"/>
      <c r="D104" s="227" t="s">
        <v>411</v>
      </c>
      <c r="E104" s="221">
        <v>0</v>
      </c>
      <c r="F104" s="728">
        <v>0</v>
      </c>
      <c r="G104" s="303">
        <f>F104-E104</f>
        <v>0</v>
      </c>
      <c r="H104" s="304" t="e">
        <f>G104/E104</f>
        <v>#DIV/0!</v>
      </c>
      <c r="L104" s="25"/>
    </row>
    <row r="105" spans="1:12" s="85" customFormat="1" x14ac:dyDescent="0.25">
      <c r="A105" s="961"/>
      <c r="C105" s="62"/>
      <c r="D105" s="227" t="s">
        <v>411</v>
      </c>
      <c r="E105" s="221">
        <v>0</v>
      </c>
      <c r="F105" s="728">
        <v>0</v>
      </c>
      <c r="G105" s="303">
        <f t="shared" ref="G105:G108" si="18">F105-E105</f>
        <v>0</v>
      </c>
      <c r="H105" s="304" t="e">
        <f t="shared" ref="H105:H109" si="19">G105/E105</f>
        <v>#DIV/0!</v>
      </c>
      <c r="L105" s="25"/>
    </row>
    <row r="106" spans="1:12" s="85" customFormat="1" x14ac:dyDescent="0.25">
      <c r="A106" s="962"/>
      <c r="C106" s="62"/>
      <c r="D106" s="227" t="s">
        <v>411</v>
      </c>
      <c r="E106" s="221">
        <v>0</v>
      </c>
      <c r="F106" s="728">
        <v>0</v>
      </c>
      <c r="G106" s="303">
        <f t="shared" si="18"/>
        <v>0</v>
      </c>
      <c r="H106" s="304" t="e">
        <f t="shared" si="19"/>
        <v>#DIV/0!</v>
      </c>
      <c r="L106" s="25"/>
    </row>
    <row r="107" spans="1:12" s="85" customFormat="1" x14ac:dyDescent="0.25">
      <c r="A107" s="961"/>
      <c r="C107" s="62"/>
      <c r="D107" s="227" t="s">
        <v>411</v>
      </c>
      <c r="E107" s="221">
        <v>0</v>
      </c>
      <c r="F107" s="728">
        <v>0</v>
      </c>
      <c r="G107" s="303">
        <f t="shared" si="18"/>
        <v>0</v>
      </c>
      <c r="H107" s="304" t="e">
        <f t="shared" si="19"/>
        <v>#DIV/0!</v>
      </c>
      <c r="J107" s="89"/>
      <c r="K107" s="90"/>
      <c r="L107" s="25"/>
    </row>
    <row r="108" spans="1:12" s="85" customFormat="1" x14ac:dyDescent="0.25">
      <c r="A108" s="961"/>
      <c r="C108" s="62"/>
      <c r="D108" s="227" t="s">
        <v>411</v>
      </c>
      <c r="E108" s="221">
        <v>0</v>
      </c>
      <c r="F108" s="728">
        <v>0</v>
      </c>
      <c r="G108" s="303">
        <f t="shared" si="18"/>
        <v>0</v>
      </c>
      <c r="H108" s="304" t="e">
        <f t="shared" si="19"/>
        <v>#DIV/0!</v>
      </c>
      <c r="J108" s="89"/>
      <c r="L108" s="25"/>
    </row>
    <row r="109" spans="1:12" s="85" customFormat="1" ht="13" thickBot="1" x14ac:dyDescent="0.3">
      <c r="A109" s="961"/>
      <c r="C109" s="62"/>
      <c r="D109" s="218" t="s">
        <v>412</v>
      </c>
      <c r="E109" s="305">
        <f>SUM(E104:E108)</f>
        <v>0</v>
      </c>
      <c r="F109" s="722">
        <f t="shared" ref="F109" si="20">SUM(F104:F108)</f>
        <v>0</v>
      </c>
      <c r="G109" s="299">
        <f>F109-E109</f>
        <v>0</v>
      </c>
      <c r="H109" s="300" t="e">
        <f t="shared" si="19"/>
        <v>#DIV/0!</v>
      </c>
      <c r="J109" s="89"/>
      <c r="L109" s="25"/>
    </row>
    <row r="110" spans="1:12" s="85" customFormat="1" ht="13" x14ac:dyDescent="0.25">
      <c r="A110" s="961"/>
      <c r="C110" s="62"/>
      <c r="D110" s="91"/>
      <c r="E110" s="87"/>
      <c r="F110" s="17"/>
      <c r="G110" s="88"/>
      <c r="L110" s="25"/>
    </row>
    <row r="111" spans="1:12" s="85" customFormat="1" x14ac:dyDescent="0.25">
      <c r="C111" s="62"/>
      <c r="D111" s="239" t="s">
        <v>413</v>
      </c>
      <c r="E111" s="240"/>
      <c r="F111" s="240"/>
      <c r="G111" s="240"/>
      <c r="L111" s="25"/>
    </row>
    <row r="112" spans="1:12" s="85" customFormat="1" x14ac:dyDescent="0.25">
      <c r="C112" s="62"/>
      <c r="D112" s="966"/>
      <c r="E112" s="966"/>
      <c r="F112" s="966"/>
      <c r="G112" s="966"/>
      <c r="L112" s="25"/>
    </row>
    <row r="113" spans="1:12" s="85" customFormat="1" ht="24" customHeight="1" x14ac:dyDescent="0.25">
      <c r="A113" s="961"/>
      <c r="C113" s="62"/>
      <c r="D113" s="964" t="s">
        <v>414</v>
      </c>
      <c r="E113" s="964"/>
      <c r="F113" s="964"/>
      <c r="G113" s="964"/>
      <c r="H113" s="964"/>
      <c r="I113" s="964"/>
      <c r="J113" s="964"/>
      <c r="K113" s="964"/>
      <c r="L113" s="964"/>
    </row>
    <row r="114" spans="1:12" s="85" customFormat="1" x14ac:dyDescent="0.25">
      <c r="A114" s="961"/>
      <c r="C114" s="62"/>
      <c r="D114" s="241"/>
      <c r="E114" s="242"/>
      <c r="F114" s="242"/>
      <c r="G114" s="243"/>
      <c r="L114" s="25"/>
    </row>
    <row r="115" spans="1:12" s="85" customFormat="1" x14ac:dyDescent="0.25">
      <c r="A115" s="961"/>
      <c r="C115" s="62"/>
      <c r="D115" s="731"/>
      <c r="E115" s="731"/>
      <c r="F115" s="682" t="str">
        <f>Title!$AC$2</f>
        <v>2022/23</v>
      </c>
      <c r="G115" s="682" t="str">
        <f>Title!AD$2</f>
        <v>2023/24</v>
      </c>
      <c r="H115" s="682" t="str">
        <f>Title!AE$2</f>
        <v>2024/25</v>
      </c>
      <c r="I115" s="682" t="str">
        <f>Title!AF$2</f>
        <v>2025/26</v>
      </c>
      <c r="J115" s="682" t="str">
        <f>Title!AG$2</f>
        <v>2026/27</v>
      </c>
      <c r="K115" s="682" t="s">
        <v>29</v>
      </c>
      <c r="L115" s="25"/>
    </row>
    <row r="116" spans="1:12" s="85" customFormat="1" x14ac:dyDescent="0.25">
      <c r="A116" s="961"/>
      <c r="C116" s="62"/>
      <c r="D116" s="963" t="s">
        <v>415</v>
      </c>
      <c r="E116" s="963"/>
      <c r="F116" s="228">
        <v>0</v>
      </c>
      <c r="G116" s="732">
        <v>0</v>
      </c>
      <c r="H116" s="228">
        <v>0</v>
      </c>
      <c r="I116" s="228">
        <v>0</v>
      </c>
      <c r="J116" s="228">
        <v>0</v>
      </c>
      <c r="K116" s="228"/>
      <c r="L116" s="25"/>
    </row>
    <row r="117" spans="1:12" s="85" customFormat="1" x14ac:dyDescent="0.25">
      <c r="A117" s="961"/>
      <c r="C117" s="62"/>
      <c r="D117" s="963" t="s">
        <v>416</v>
      </c>
      <c r="E117" s="963"/>
      <c r="F117" s="229">
        <v>0</v>
      </c>
      <c r="G117" s="733">
        <v>0</v>
      </c>
      <c r="H117" s="229">
        <v>0</v>
      </c>
      <c r="I117" s="229">
        <v>0</v>
      </c>
      <c r="J117" s="229">
        <v>0</v>
      </c>
      <c r="K117" s="229"/>
      <c r="L117" s="25"/>
    </row>
    <row r="118" spans="1:12" s="85" customFormat="1" x14ac:dyDescent="0.25">
      <c r="A118" s="961"/>
      <c r="C118" s="62"/>
      <c r="D118" s="963" t="s">
        <v>417</v>
      </c>
      <c r="E118" s="963"/>
      <c r="F118" s="306" t="e">
        <f>F116/F117</f>
        <v>#DIV/0!</v>
      </c>
      <c r="G118" s="734" t="e">
        <f>G116/G117</f>
        <v>#DIV/0!</v>
      </c>
      <c r="H118" s="306" t="e">
        <f>H116/H117</f>
        <v>#DIV/0!</v>
      </c>
      <c r="I118" s="306" t="e">
        <f>I116/I117</f>
        <v>#DIV/0!</v>
      </c>
      <c r="J118" s="306" t="e">
        <f>J116/J117</f>
        <v>#DIV/0!</v>
      </c>
      <c r="K118" s="216"/>
      <c r="L118" s="25"/>
    </row>
    <row r="119" spans="1:12" s="85" customFormat="1" x14ac:dyDescent="0.25">
      <c r="C119" s="62"/>
      <c r="D119" s="971" t="s">
        <v>418</v>
      </c>
      <c r="E119" s="971"/>
      <c r="F119" s="304">
        <v>1.7500000000000002E-2</v>
      </c>
      <c r="G119" s="861">
        <v>3.5000000000000003E-2</v>
      </c>
      <c r="H119" s="216">
        <v>0</v>
      </c>
      <c r="I119" s="216">
        <v>0</v>
      </c>
      <c r="J119" s="216">
        <v>0</v>
      </c>
      <c r="K119" s="216"/>
      <c r="L119" s="25"/>
    </row>
    <row r="120" spans="1:12" s="85" customFormat="1" x14ac:dyDescent="0.25">
      <c r="C120" s="62"/>
      <c r="D120" s="963" t="s">
        <v>419</v>
      </c>
      <c r="E120" s="963"/>
      <c r="F120" s="228">
        <v>0</v>
      </c>
      <c r="G120" s="732">
        <v>0</v>
      </c>
      <c r="H120" s="228">
        <v>0</v>
      </c>
      <c r="I120" s="228">
        <v>0</v>
      </c>
      <c r="J120" s="228">
        <v>0</v>
      </c>
      <c r="K120" s="216"/>
      <c r="L120" s="25"/>
    </row>
    <row r="121" spans="1:12" s="85" customFormat="1" x14ac:dyDescent="0.25">
      <c r="C121" s="62"/>
      <c r="D121" s="963" t="s">
        <v>420</v>
      </c>
      <c r="E121" s="963"/>
      <c r="F121" s="228">
        <v>0</v>
      </c>
      <c r="G121" s="732">
        <v>0</v>
      </c>
      <c r="H121" s="228">
        <v>0</v>
      </c>
      <c r="I121" s="228">
        <v>0</v>
      </c>
      <c r="J121" s="228">
        <v>0</v>
      </c>
      <c r="K121" s="216"/>
      <c r="L121" s="25"/>
    </row>
    <row r="122" spans="1:12" s="85" customFormat="1" x14ac:dyDescent="0.25">
      <c r="C122" s="62"/>
      <c r="D122" s="963" t="s">
        <v>421</v>
      </c>
      <c r="E122" s="963"/>
      <c r="F122" s="228">
        <v>0</v>
      </c>
      <c r="G122" s="732">
        <v>0</v>
      </c>
      <c r="H122" s="228">
        <v>0</v>
      </c>
      <c r="I122" s="228">
        <v>0</v>
      </c>
      <c r="J122" s="228">
        <v>0</v>
      </c>
      <c r="K122" s="216"/>
      <c r="L122" s="25"/>
    </row>
    <row r="123" spans="1:12" s="85" customFormat="1" x14ac:dyDescent="0.25">
      <c r="C123" s="62"/>
      <c r="D123" s="417" t="s">
        <v>422</v>
      </c>
      <c r="E123" s="417"/>
      <c r="F123" s="228">
        <v>0</v>
      </c>
      <c r="G123" s="732">
        <v>0</v>
      </c>
      <c r="H123" s="228">
        <v>0</v>
      </c>
      <c r="I123" s="228">
        <v>0</v>
      </c>
      <c r="J123" s="228">
        <v>0</v>
      </c>
      <c r="K123" s="216"/>
      <c r="L123" s="25"/>
    </row>
    <row r="124" spans="1:12" s="85" customFormat="1" ht="13" thickBot="1" x14ac:dyDescent="0.3">
      <c r="C124" s="62"/>
      <c r="D124" s="972" t="s">
        <v>423</v>
      </c>
      <c r="E124" s="972"/>
      <c r="F124" s="230">
        <f>F122+F123</f>
        <v>0</v>
      </c>
      <c r="G124" s="735">
        <f>G122+G123</f>
        <v>0</v>
      </c>
      <c r="H124" s="230">
        <f>H122+H123</f>
        <v>0</v>
      </c>
      <c r="I124" s="230">
        <f>I122+I123</f>
        <v>0</v>
      </c>
      <c r="J124" s="230">
        <f>J122+J123</f>
        <v>0</v>
      </c>
      <c r="K124" s="230"/>
      <c r="L124" s="25"/>
    </row>
    <row r="125" spans="1:12" s="85" customFormat="1" x14ac:dyDescent="0.25">
      <c r="C125" s="62"/>
      <c r="L125" s="25"/>
    </row>
    <row r="126" spans="1:12" s="85" customFormat="1" ht="27.65" customHeight="1" x14ac:dyDescent="0.25">
      <c r="C126" s="62"/>
      <c r="D126" s="879" t="s">
        <v>424</v>
      </c>
      <c r="E126" s="879"/>
      <c r="F126" s="879"/>
      <c r="G126" s="879"/>
      <c r="H126" s="879"/>
      <c r="L126" s="25"/>
    </row>
    <row r="127" spans="1:12" s="85" customFormat="1" ht="41.5" customHeight="1" x14ac:dyDescent="0.25">
      <c r="A127" s="97"/>
      <c r="C127" s="62"/>
      <c r="D127" s="879" t="s">
        <v>425</v>
      </c>
      <c r="E127" s="879"/>
      <c r="F127" s="879"/>
      <c r="G127" s="879"/>
      <c r="H127" s="879"/>
      <c r="I127" s="879"/>
      <c r="J127" s="879"/>
      <c r="K127" s="879"/>
      <c r="L127" s="879"/>
    </row>
    <row r="128" spans="1:12" s="85" customFormat="1" x14ac:dyDescent="0.25">
      <c r="A128" s="97"/>
      <c r="C128" s="62"/>
      <c r="D128" s="967" t="s">
        <v>771</v>
      </c>
      <c r="E128" s="967"/>
      <c r="F128" s="967"/>
      <c r="G128" s="967"/>
      <c r="H128" s="967"/>
      <c r="I128" s="92"/>
      <c r="L128" s="25"/>
    </row>
    <row r="129" spans="1:13" s="85" customFormat="1" x14ac:dyDescent="0.25">
      <c r="C129" s="62"/>
      <c r="D129" s="414" t="s">
        <v>426</v>
      </c>
      <c r="E129" s="231"/>
      <c r="F129" s="231"/>
      <c r="G129" s="231"/>
      <c r="H129" s="231"/>
      <c r="I129" s="92"/>
      <c r="L129" s="25"/>
    </row>
    <row r="130" spans="1:13" s="85" customFormat="1" x14ac:dyDescent="0.25">
      <c r="C130" s="62"/>
      <c r="D130" s="414" t="s">
        <v>427</v>
      </c>
      <c r="E130" s="232"/>
      <c r="F130" s="232"/>
      <c r="G130" s="232"/>
      <c r="H130" s="231"/>
      <c r="I130" s="92"/>
      <c r="L130" s="25"/>
    </row>
    <row r="131" spans="1:13" s="85" customFormat="1" x14ac:dyDescent="0.25">
      <c r="A131" s="97"/>
      <c r="C131" s="62"/>
      <c r="D131" s="414" t="s">
        <v>428</v>
      </c>
      <c r="E131" s="233"/>
      <c r="F131" s="233"/>
      <c r="G131" s="234"/>
      <c r="H131" s="231"/>
      <c r="I131" s="92"/>
      <c r="L131" s="25"/>
    </row>
    <row r="132" spans="1:13" s="85" customFormat="1" x14ac:dyDescent="0.25">
      <c r="A132" s="97"/>
      <c r="C132" s="62"/>
      <c r="D132" s="235"/>
      <c r="E132" s="236"/>
      <c r="F132" s="237"/>
      <c r="G132" s="238"/>
      <c r="H132" s="231"/>
      <c r="I132" s="92"/>
      <c r="J132" s="92"/>
      <c r="L132" s="25"/>
    </row>
    <row r="133" spans="1:13" s="85" customFormat="1" x14ac:dyDescent="0.25">
      <c r="C133" s="62"/>
      <c r="D133" s="893" t="s">
        <v>429</v>
      </c>
      <c r="E133" s="893"/>
      <c r="F133" s="893"/>
      <c r="G133" s="893"/>
      <c r="H133" s="893"/>
      <c r="I133" s="92"/>
      <c r="L133" s="25"/>
    </row>
    <row r="134" spans="1:13" s="85" customFormat="1" x14ac:dyDescent="0.25">
      <c r="C134" s="62"/>
      <c r="D134" s="307"/>
      <c r="E134" s="307"/>
      <c r="F134" s="307"/>
      <c r="G134" s="307"/>
      <c r="H134" s="231"/>
      <c r="I134" s="92"/>
      <c r="L134" s="25"/>
    </row>
    <row r="135" spans="1:13" s="85" customFormat="1" x14ac:dyDescent="0.25">
      <c r="A135" s="97"/>
      <c r="C135" s="62"/>
      <c r="D135" s="968" t="s">
        <v>430</v>
      </c>
      <c r="E135" s="968"/>
      <c r="F135" s="968"/>
      <c r="G135" s="968"/>
      <c r="H135" s="968"/>
      <c r="L135" s="25"/>
    </row>
    <row r="136" spans="1:13" s="85" customFormat="1" ht="13" x14ac:dyDescent="0.25">
      <c r="A136" s="97"/>
      <c r="C136" s="62"/>
      <c r="D136" s="94"/>
      <c r="E136" s="86"/>
      <c r="F136" s="86"/>
      <c r="G136" s="86"/>
      <c r="L136" s="25"/>
    </row>
    <row r="137" spans="1:13" s="85" customFormat="1" ht="13" x14ac:dyDescent="0.25">
      <c r="A137" s="431" t="s">
        <v>431</v>
      </c>
      <c r="C137" s="62"/>
      <c r="D137" s="288" t="s">
        <v>432</v>
      </c>
      <c r="E137" s="86"/>
      <c r="F137" s="86"/>
      <c r="G137" s="86"/>
      <c r="L137" s="25"/>
    </row>
    <row r="138" spans="1:13" s="85" customFormat="1" ht="13" x14ac:dyDescent="0.25">
      <c r="A138" s="97"/>
      <c r="C138" s="62"/>
      <c r="D138" s="83"/>
      <c r="E138" s="80"/>
      <c r="F138" s="81"/>
      <c r="G138" s="84"/>
      <c r="L138" s="25"/>
    </row>
    <row r="139" spans="1:13" s="85" customFormat="1" ht="21" x14ac:dyDescent="0.25">
      <c r="A139" s="97"/>
      <c r="C139" s="62"/>
      <c r="D139" s="942"/>
      <c r="E139" s="682" t="s">
        <v>684</v>
      </c>
      <c r="F139" s="682" t="s">
        <v>433</v>
      </c>
      <c r="G139" s="682" t="s">
        <v>96</v>
      </c>
      <c r="H139" s="942" t="s">
        <v>371</v>
      </c>
      <c r="I139" s="942"/>
      <c r="J139" s="942" t="s">
        <v>28</v>
      </c>
      <c r="K139" s="942"/>
      <c r="L139" s="942"/>
      <c r="M139" s="942" t="s">
        <v>29</v>
      </c>
    </row>
    <row r="140" spans="1:13" s="85" customFormat="1" x14ac:dyDescent="0.25">
      <c r="A140" s="97"/>
      <c r="C140" s="62"/>
      <c r="D140" s="942"/>
      <c r="E140" s="682" t="str">
        <f>Title!$AB$2</f>
        <v>2021/22</v>
      </c>
      <c r="F140" s="682" t="str">
        <f>Title!$AC$2</f>
        <v>2022/23</v>
      </c>
      <c r="G140" s="682" t="str">
        <f>Title!AD$2</f>
        <v>2023/24</v>
      </c>
      <c r="H140" s="942"/>
      <c r="I140" s="942"/>
      <c r="J140" s="682" t="str">
        <f>Title!AE$2</f>
        <v>2024/25</v>
      </c>
      <c r="K140" s="682" t="str">
        <f>Title!AF$2</f>
        <v>2025/26</v>
      </c>
      <c r="L140" s="682" t="str">
        <f>Title!AG$2</f>
        <v>2026/27</v>
      </c>
      <c r="M140" s="942" t="s">
        <v>35</v>
      </c>
    </row>
    <row r="141" spans="1:13" s="47" customFormat="1" ht="18.649999999999999" customHeight="1" x14ac:dyDescent="0.25">
      <c r="C141" s="62"/>
      <c r="D141" s="942"/>
      <c r="E141" s="682" t="s">
        <v>144</v>
      </c>
      <c r="F141" s="682" t="s">
        <v>144</v>
      </c>
      <c r="G141" s="682" t="s">
        <v>144</v>
      </c>
      <c r="H141" s="682" t="s">
        <v>144</v>
      </c>
      <c r="I141" s="682" t="s">
        <v>37</v>
      </c>
      <c r="J141" s="682" t="s">
        <v>144</v>
      </c>
      <c r="K141" s="682" t="s">
        <v>144</v>
      </c>
      <c r="L141" s="682" t="s">
        <v>144</v>
      </c>
      <c r="M141" s="743" t="s">
        <v>35</v>
      </c>
    </row>
    <row r="142" spans="1:13" s="85" customFormat="1" x14ac:dyDescent="0.25">
      <c r="A142" s="99"/>
      <c r="C142" s="62"/>
      <c r="D142" s="215" t="s">
        <v>434</v>
      </c>
      <c r="E142" s="216">
        <v>0</v>
      </c>
      <c r="F142" s="216">
        <v>0</v>
      </c>
      <c r="G142" s="721">
        <v>0</v>
      </c>
      <c r="H142" s="297">
        <f>G142-F142</f>
        <v>0</v>
      </c>
      <c r="I142" s="298" t="e">
        <f>H142/F142</f>
        <v>#DIV/0!</v>
      </c>
      <c r="J142" s="216">
        <v>0</v>
      </c>
      <c r="K142" s="216">
        <v>0</v>
      </c>
      <c r="L142" s="216">
        <v>0</v>
      </c>
      <c r="M142" s="216"/>
    </row>
    <row r="143" spans="1:13" s="85" customFormat="1" x14ac:dyDescent="0.25">
      <c r="A143" s="99"/>
      <c r="C143" s="62"/>
      <c r="D143" s="215" t="s">
        <v>435</v>
      </c>
      <c r="E143" s="216">
        <v>0</v>
      </c>
      <c r="F143" s="216">
        <v>0</v>
      </c>
      <c r="G143" s="721">
        <v>0</v>
      </c>
      <c r="H143" s="297">
        <f t="shared" ref="H143:H145" si="21">G143-F143</f>
        <v>0</v>
      </c>
      <c r="I143" s="298" t="e">
        <f t="shared" ref="I143:I146" si="22">H143/F143</f>
        <v>#DIV/0!</v>
      </c>
      <c r="J143" s="216">
        <v>0</v>
      </c>
      <c r="K143" s="216">
        <v>0</v>
      </c>
      <c r="L143" s="216">
        <v>0</v>
      </c>
      <c r="M143" s="216"/>
    </row>
    <row r="144" spans="1:13" s="85" customFormat="1" x14ac:dyDescent="0.25">
      <c r="A144" s="99"/>
      <c r="C144" s="62"/>
      <c r="D144" s="215" t="s">
        <v>436</v>
      </c>
      <c r="E144" s="216">
        <v>0</v>
      </c>
      <c r="F144" s="216">
        <v>0</v>
      </c>
      <c r="G144" s="721">
        <v>0</v>
      </c>
      <c r="H144" s="297">
        <f t="shared" si="21"/>
        <v>0</v>
      </c>
      <c r="I144" s="298" t="e">
        <f t="shared" si="22"/>
        <v>#DIV/0!</v>
      </c>
      <c r="J144" s="216">
        <v>0</v>
      </c>
      <c r="K144" s="216">
        <v>0</v>
      </c>
      <c r="L144" s="216">
        <v>0</v>
      </c>
      <c r="M144" s="216"/>
    </row>
    <row r="145" spans="1:13" s="85" customFormat="1" ht="13" thickBot="1" x14ac:dyDescent="0.3">
      <c r="A145" s="99"/>
      <c r="C145" s="62"/>
      <c r="D145" s="245" t="s">
        <v>437</v>
      </c>
      <c r="E145" s="217">
        <v>0</v>
      </c>
      <c r="F145" s="217">
        <v>0</v>
      </c>
      <c r="G145" s="722">
        <v>0</v>
      </c>
      <c r="H145" s="299">
        <f t="shared" si="21"/>
        <v>0</v>
      </c>
      <c r="I145" s="300" t="e">
        <f t="shared" si="22"/>
        <v>#DIV/0!</v>
      </c>
      <c r="J145" s="217">
        <v>0</v>
      </c>
      <c r="K145" s="217">
        <v>0</v>
      </c>
      <c r="L145" s="217">
        <v>0</v>
      </c>
      <c r="M145" s="217"/>
    </row>
    <row r="146" spans="1:13" s="85" customFormat="1" ht="13" thickBot="1" x14ac:dyDescent="0.3">
      <c r="A146" s="99"/>
      <c r="C146" s="62"/>
      <c r="D146" s="218" t="s">
        <v>438</v>
      </c>
      <c r="E146" s="299">
        <f>SUM(E142:E145)</f>
        <v>0</v>
      </c>
      <c r="F146" s="299">
        <f>SUM(F142:F145)</f>
        <v>0</v>
      </c>
      <c r="G146" s="723">
        <f t="shared" ref="G146" si="23">SUM(G142:G145)</f>
        <v>0</v>
      </c>
      <c r="H146" s="299">
        <f>G146-F146</f>
        <v>0</v>
      </c>
      <c r="I146" s="300" t="e">
        <f t="shared" si="22"/>
        <v>#DIV/0!</v>
      </c>
      <c r="J146" s="299">
        <f t="shared" ref="J146:L146" si="24">SUM(J142:J145)</f>
        <v>0</v>
      </c>
      <c r="K146" s="299">
        <f t="shared" si="24"/>
        <v>0</v>
      </c>
      <c r="L146" s="299">
        <f t="shared" si="24"/>
        <v>0</v>
      </c>
      <c r="M146" s="299"/>
    </row>
    <row r="147" spans="1:13" s="85" customFormat="1" x14ac:dyDescent="0.25">
      <c r="C147" s="62"/>
      <c r="D147" s="246"/>
      <c r="E147" s="246"/>
      <c r="F147" s="247"/>
      <c r="G147" s="248"/>
      <c r="H147" s="249"/>
      <c r="I147" s="240"/>
      <c r="M147" s="25"/>
    </row>
    <row r="148" spans="1:13" s="85" customFormat="1" x14ac:dyDescent="0.25">
      <c r="C148" s="62"/>
      <c r="D148" s="158" t="s">
        <v>439</v>
      </c>
      <c r="E148" s="158"/>
      <c r="F148" s="250"/>
      <c r="G148" s="250"/>
      <c r="H148" s="250"/>
      <c r="I148" s="231"/>
      <c r="M148" s="25"/>
    </row>
    <row r="149" spans="1:13" s="85" customFormat="1" x14ac:dyDescent="0.25">
      <c r="A149" s="99"/>
      <c r="C149" s="62"/>
      <c r="D149" s="241"/>
      <c r="E149" s="241"/>
      <c r="F149" s="242"/>
      <c r="G149" s="242"/>
      <c r="H149" s="242"/>
      <c r="I149" s="240"/>
      <c r="M149" s="25"/>
    </row>
    <row r="150" spans="1:13" s="85" customFormat="1" ht="13" x14ac:dyDescent="0.25">
      <c r="A150" s="431" t="s">
        <v>431</v>
      </c>
      <c r="C150" s="62"/>
      <c r="D150" s="288" t="s">
        <v>440</v>
      </c>
      <c r="E150" s="288"/>
      <c r="F150" s="95"/>
      <c r="G150" s="95"/>
      <c r="H150" s="95"/>
      <c r="M150" s="25"/>
    </row>
    <row r="151" spans="1:13" s="85" customFormat="1" x14ac:dyDescent="0.25">
      <c r="A151" s="99"/>
      <c r="C151" s="62"/>
      <c r="D151" s="251"/>
      <c r="E151" s="251"/>
      <c r="F151" s="247"/>
      <c r="G151" s="248"/>
      <c r="H151" s="252"/>
      <c r="I151" s="240"/>
      <c r="M151" s="25"/>
    </row>
    <row r="152" spans="1:13" s="85" customFormat="1" ht="21" x14ac:dyDescent="0.25">
      <c r="A152" s="99"/>
      <c r="C152" s="62"/>
      <c r="D152" s="942"/>
      <c r="E152" s="682" t="str">
        <f>$E$139</f>
        <v xml:space="preserve">Actual </v>
      </c>
      <c r="F152" s="682" t="s">
        <v>433</v>
      </c>
      <c r="G152" s="682" t="s">
        <v>96</v>
      </c>
      <c r="H152" s="942" t="s">
        <v>371</v>
      </c>
      <c r="I152" s="942"/>
      <c r="J152" s="942" t="s">
        <v>28</v>
      </c>
      <c r="K152" s="942"/>
      <c r="L152" s="942"/>
      <c r="M152" s="942" t="s">
        <v>29</v>
      </c>
    </row>
    <row r="153" spans="1:13" s="85" customFormat="1" x14ac:dyDescent="0.25">
      <c r="A153" s="99"/>
      <c r="C153" s="62"/>
      <c r="D153" s="942"/>
      <c r="E153" s="682" t="str">
        <f>E140</f>
        <v>2021/22</v>
      </c>
      <c r="F153" s="682" t="str">
        <f t="shared" ref="F153:G153" si="25">F140</f>
        <v>2022/23</v>
      </c>
      <c r="G153" s="682" t="str">
        <f t="shared" si="25"/>
        <v>2023/24</v>
      </c>
      <c r="H153" s="942"/>
      <c r="I153" s="942"/>
      <c r="J153" s="682" t="str">
        <f>J140</f>
        <v>2024/25</v>
      </c>
      <c r="K153" s="682" t="str">
        <f t="shared" ref="K153:L153" si="26">K140</f>
        <v>2025/26</v>
      </c>
      <c r="L153" s="682" t="str">
        <f t="shared" si="26"/>
        <v>2026/27</v>
      </c>
      <c r="M153" s="942" t="s">
        <v>35</v>
      </c>
    </row>
    <row r="154" spans="1:13" s="85" customFormat="1" x14ac:dyDescent="0.25">
      <c r="A154" s="99"/>
      <c r="C154" s="62"/>
      <c r="D154" s="942"/>
      <c r="E154" s="682" t="str">
        <f>$E$141</f>
        <v>$’000</v>
      </c>
      <c r="F154" s="682" t="s">
        <v>144</v>
      </c>
      <c r="G154" s="682" t="s">
        <v>144</v>
      </c>
      <c r="H154" s="682" t="s">
        <v>144</v>
      </c>
      <c r="I154" s="682" t="s">
        <v>37</v>
      </c>
      <c r="J154" s="682" t="s">
        <v>144</v>
      </c>
      <c r="K154" s="682" t="s">
        <v>144</v>
      </c>
      <c r="L154" s="682" t="s">
        <v>144</v>
      </c>
      <c r="M154" s="743" t="s">
        <v>35</v>
      </c>
    </row>
    <row r="155" spans="1:13" s="85" customFormat="1" x14ac:dyDescent="0.25">
      <c r="A155" s="99"/>
      <c r="C155" s="62"/>
      <c r="D155" s="215" t="s">
        <v>441</v>
      </c>
      <c r="E155" s="216">
        <v>0</v>
      </c>
      <c r="F155" s="216">
        <v>0</v>
      </c>
      <c r="G155" s="721">
        <v>0</v>
      </c>
      <c r="H155" s="308">
        <f>G155-F155</f>
        <v>0</v>
      </c>
      <c r="I155" s="298" t="e">
        <f>H155/F155</f>
        <v>#DIV/0!</v>
      </c>
      <c r="J155" s="216">
        <v>0</v>
      </c>
      <c r="K155" s="216">
        <v>0</v>
      </c>
      <c r="L155" s="216">
        <v>0</v>
      </c>
      <c r="M155" s="216"/>
    </row>
    <row r="156" spans="1:13" s="133" customFormat="1" x14ac:dyDescent="0.25">
      <c r="A156" s="16"/>
      <c r="C156" s="62"/>
      <c r="D156" s="215" t="s">
        <v>442</v>
      </c>
      <c r="E156" s="216">
        <v>0</v>
      </c>
      <c r="F156" s="216">
        <v>0</v>
      </c>
      <c r="G156" s="721">
        <v>0</v>
      </c>
      <c r="H156" s="308">
        <f t="shared" ref="H156:H158" si="27">G156-F156</f>
        <v>0</v>
      </c>
      <c r="I156" s="298" t="e">
        <f t="shared" ref="I156:I159" si="28">H156/F156</f>
        <v>#DIV/0!</v>
      </c>
      <c r="J156" s="216">
        <v>0</v>
      </c>
      <c r="K156" s="216">
        <v>0</v>
      </c>
      <c r="L156" s="216">
        <v>0</v>
      </c>
      <c r="M156" s="216"/>
    </row>
    <row r="157" spans="1:13" s="133" customFormat="1" x14ac:dyDescent="0.25">
      <c r="A157" s="82"/>
      <c r="C157" s="62"/>
      <c r="D157" s="215" t="s">
        <v>443</v>
      </c>
      <c r="E157" s="216">
        <v>0</v>
      </c>
      <c r="F157" s="216">
        <v>0</v>
      </c>
      <c r="G157" s="721">
        <v>0</v>
      </c>
      <c r="H157" s="308">
        <f t="shared" si="27"/>
        <v>0</v>
      </c>
      <c r="I157" s="298" t="e">
        <f t="shared" si="28"/>
        <v>#DIV/0!</v>
      </c>
      <c r="J157" s="216">
        <v>0</v>
      </c>
      <c r="K157" s="216">
        <v>0</v>
      </c>
      <c r="L157" s="216">
        <v>0</v>
      </c>
      <c r="M157" s="216"/>
    </row>
    <row r="158" spans="1:13" s="133" customFormat="1" ht="25.5" customHeight="1" thickBot="1" x14ac:dyDescent="0.3">
      <c r="A158" s="82"/>
      <c r="C158" s="62"/>
      <c r="D158" s="245" t="s">
        <v>437</v>
      </c>
      <c r="E158" s="216">
        <v>0</v>
      </c>
      <c r="F158" s="216">
        <v>0</v>
      </c>
      <c r="G158" s="721">
        <v>0</v>
      </c>
      <c r="H158" s="308">
        <f t="shared" si="27"/>
        <v>0</v>
      </c>
      <c r="I158" s="300" t="e">
        <f t="shared" si="28"/>
        <v>#DIV/0!</v>
      </c>
      <c r="J158" s="217">
        <v>0</v>
      </c>
      <c r="K158" s="217">
        <v>0</v>
      </c>
      <c r="L158" s="217">
        <v>0</v>
      </c>
      <c r="M158" s="217"/>
    </row>
    <row r="159" spans="1:13" s="133" customFormat="1" ht="13" thickBot="1" x14ac:dyDescent="0.3">
      <c r="A159" s="82"/>
      <c r="C159" s="62"/>
      <c r="D159" s="218" t="s">
        <v>444</v>
      </c>
      <c r="E159" s="301">
        <f>SUM(E155:E158)</f>
        <v>0</v>
      </c>
      <c r="F159" s="301">
        <f>SUM(F155:F158)</f>
        <v>0</v>
      </c>
      <c r="G159" s="726">
        <f t="shared" ref="G159:H159" si="29">SUM(G155:G158)</f>
        <v>0</v>
      </c>
      <c r="H159" s="301">
        <f t="shared" si="29"/>
        <v>0</v>
      </c>
      <c r="I159" s="300" t="e">
        <f t="shared" si="28"/>
        <v>#DIV/0!</v>
      </c>
      <c r="J159" s="299">
        <f t="shared" ref="J159" si="30">SUM(J155:J158)</f>
        <v>0</v>
      </c>
      <c r="K159" s="299">
        <f t="shared" ref="K159" si="31">SUM(K155:K158)</f>
        <v>0</v>
      </c>
      <c r="L159" s="299">
        <f t="shared" ref="L159" si="32">SUM(L155:L158)</f>
        <v>0</v>
      </c>
      <c r="M159" s="299"/>
    </row>
    <row r="160" spans="1:13" s="133" customFormat="1" x14ac:dyDescent="0.25">
      <c r="A160" s="82"/>
      <c r="C160" s="62"/>
      <c r="D160" s="253"/>
      <c r="E160" s="253"/>
      <c r="F160" s="253"/>
      <c r="G160" s="253"/>
      <c r="H160" s="253"/>
      <c r="I160" s="253"/>
      <c r="M160" s="25"/>
    </row>
    <row r="161" spans="1:12" s="133" customFormat="1" x14ac:dyDescent="0.25">
      <c r="A161" s="82"/>
      <c r="C161" s="62"/>
      <c r="D161" s="158" t="s">
        <v>439</v>
      </c>
      <c r="E161" s="253"/>
      <c r="F161" s="253"/>
      <c r="G161" s="253"/>
      <c r="H161" s="253"/>
      <c r="L161" s="25"/>
    </row>
    <row r="162" spans="1:12" s="133" customFormat="1" x14ac:dyDescent="0.25">
      <c r="A162" s="82"/>
      <c r="C162" s="62"/>
      <c r="D162" s="82"/>
      <c r="E162" s="82"/>
      <c r="F162" s="82"/>
      <c r="G162" s="82"/>
      <c r="H162" s="82"/>
      <c r="L162" s="25"/>
    </row>
    <row r="163" spans="1:12" s="133" customFormat="1" x14ac:dyDescent="0.25">
      <c r="A163" s="82"/>
      <c r="C163" s="62"/>
      <c r="D163" s="82"/>
      <c r="E163" s="82"/>
      <c r="F163" s="82"/>
      <c r="G163" s="82"/>
      <c r="H163" s="82"/>
      <c r="L163" s="25"/>
    </row>
    <row r="164" spans="1:12" s="133" customFormat="1" x14ac:dyDescent="0.25">
      <c r="A164" s="82"/>
      <c r="C164" s="62"/>
      <c r="D164" s="82"/>
      <c r="E164" s="82"/>
      <c r="F164" s="82"/>
      <c r="G164" s="82"/>
      <c r="H164" s="82"/>
      <c r="L164" s="25"/>
    </row>
    <row r="165" spans="1:12" s="133" customFormat="1" x14ac:dyDescent="0.25">
      <c r="A165" s="82"/>
      <c r="C165" s="62"/>
      <c r="D165" s="82"/>
      <c r="E165" s="82"/>
      <c r="F165" s="82"/>
      <c r="G165" s="82"/>
      <c r="H165" s="82"/>
      <c r="L165" s="25"/>
    </row>
    <row r="166" spans="1:12" s="133" customFormat="1" x14ac:dyDescent="0.25">
      <c r="A166" s="82"/>
      <c r="C166" s="62"/>
      <c r="D166" s="82"/>
      <c r="E166" s="82"/>
      <c r="F166" s="82"/>
      <c r="G166" s="82"/>
      <c r="H166" s="82"/>
      <c r="L166" s="25"/>
    </row>
    <row r="167" spans="1:12" s="133" customFormat="1" x14ac:dyDescent="0.25">
      <c r="A167" s="82"/>
      <c r="C167" s="62"/>
      <c r="D167" s="82"/>
      <c r="E167" s="82"/>
      <c r="F167" s="82"/>
      <c r="G167" s="82"/>
      <c r="H167" s="82"/>
      <c r="L167" s="25"/>
    </row>
    <row r="168" spans="1:12" s="133" customFormat="1" x14ac:dyDescent="0.25">
      <c r="A168" s="82"/>
      <c r="C168" s="62"/>
      <c r="D168" s="82"/>
      <c r="E168" s="82"/>
      <c r="F168" s="82"/>
      <c r="G168" s="82"/>
      <c r="H168" s="82"/>
      <c r="L168" s="25"/>
    </row>
    <row r="169" spans="1:12" s="133" customFormat="1" x14ac:dyDescent="0.25">
      <c r="A169" s="82"/>
      <c r="C169" s="62"/>
      <c r="D169" s="82"/>
      <c r="E169" s="82"/>
      <c r="F169" s="82"/>
      <c r="G169" s="82"/>
      <c r="H169" s="82"/>
      <c r="L169" s="25"/>
    </row>
    <row r="170" spans="1:12" s="133" customFormat="1" x14ac:dyDescent="0.25">
      <c r="A170" s="82"/>
      <c r="C170" s="62"/>
      <c r="D170" s="82"/>
      <c r="E170" s="82"/>
      <c r="F170" s="82"/>
      <c r="G170" s="82"/>
      <c r="H170" s="82"/>
      <c r="L170" s="25"/>
    </row>
    <row r="171" spans="1:12" s="133" customFormat="1" x14ac:dyDescent="0.25">
      <c r="A171" s="82"/>
      <c r="C171" s="62"/>
      <c r="D171" s="82"/>
      <c r="E171" s="82"/>
      <c r="F171" s="82"/>
      <c r="G171" s="82"/>
      <c r="H171" s="82"/>
      <c r="L171" s="25"/>
    </row>
    <row r="172" spans="1:12" s="133" customFormat="1" x14ac:dyDescent="0.25">
      <c r="A172" s="82"/>
      <c r="C172" s="62"/>
      <c r="D172" s="82"/>
      <c r="E172" s="82"/>
      <c r="F172" s="82"/>
      <c r="G172" s="82"/>
      <c r="H172" s="82"/>
      <c r="L172" s="25"/>
    </row>
    <row r="173" spans="1:12" s="133" customFormat="1" x14ac:dyDescent="0.25">
      <c r="A173" s="82"/>
      <c r="C173" s="62"/>
      <c r="D173" s="82"/>
      <c r="E173" s="82"/>
      <c r="F173" s="82"/>
      <c r="G173" s="82"/>
      <c r="H173" s="82"/>
      <c r="L173" s="25"/>
    </row>
    <row r="174" spans="1:12" s="133" customFormat="1" x14ac:dyDescent="0.25">
      <c r="A174" s="82"/>
      <c r="C174" s="62"/>
      <c r="D174" s="82"/>
      <c r="E174" s="82"/>
      <c r="F174" s="82"/>
      <c r="G174" s="82"/>
      <c r="H174" s="82"/>
      <c r="L174" s="25"/>
    </row>
    <row r="175" spans="1:12" s="133" customFormat="1" ht="13" x14ac:dyDescent="0.25">
      <c r="A175" s="431" t="s">
        <v>445</v>
      </c>
      <c r="C175" s="62"/>
      <c r="D175" s="288" t="s">
        <v>446</v>
      </c>
      <c r="E175" s="82"/>
      <c r="F175" s="82"/>
      <c r="G175" s="82"/>
      <c r="H175" s="82"/>
      <c r="L175" s="25"/>
    </row>
    <row r="176" spans="1:12" s="133" customFormat="1" x14ac:dyDescent="0.25">
      <c r="A176" s="82"/>
      <c r="C176" s="62"/>
      <c r="D176" s="82"/>
      <c r="E176" s="82"/>
      <c r="F176" s="82"/>
      <c r="G176" s="82"/>
      <c r="H176" s="82"/>
      <c r="L176" s="25"/>
    </row>
    <row r="177" spans="1:13" s="133" customFormat="1" x14ac:dyDescent="0.25">
      <c r="A177" s="82"/>
      <c r="C177" s="62"/>
      <c r="D177" s="877" t="s">
        <v>689</v>
      </c>
      <c r="E177" s="877"/>
      <c r="F177" s="877"/>
      <c r="G177" s="877"/>
      <c r="H177" s="877"/>
      <c r="L177" s="25"/>
    </row>
    <row r="178" spans="1:13" s="133" customFormat="1" ht="25.5" customHeight="1" x14ac:dyDescent="0.25">
      <c r="A178" s="82"/>
      <c r="C178" s="62"/>
      <c r="D178" s="942"/>
      <c r="E178" s="682" t="str">
        <f>$E$139</f>
        <v xml:space="preserve">Actual </v>
      </c>
      <c r="F178" s="682" t="s">
        <v>433</v>
      </c>
      <c r="G178" s="682" t="s">
        <v>96</v>
      </c>
      <c r="H178" s="942" t="s">
        <v>371</v>
      </c>
      <c r="I178" s="942"/>
      <c r="M178" s="25"/>
    </row>
    <row r="179" spans="1:13" s="133" customFormat="1" x14ac:dyDescent="0.25">
      <c r="A179" s="82"/>
      <c r="C179" s="62"/>
      <c r="D179" s="942"/>
      <c r="E179" s="682" t="str">
        <f>E153</f>
        <v>2021/22</v>
      </c>
      <c r="F179" s="682" t="str">
        <f t="shared" ref="F179:G179" si="33">F153</f>
        <v>2022/23</v>
      </c>
      <c r="G179" s="682" t="str">
        <f t="shared" si="33"/>
        <v>2023/24</v>
      </c>
      <c r="H179" s="942"/>
      <c r="I179" s="942"/>
      <c r="M179" s="25"/>
    </row>
    <row r="180" spans="1:13" s="133" customFormat="1" x14ac:dyDescent="0.25">
      <c r="A180" s="82"/>
      <c r="C180" s="62"/>
      <c r="D180" s="682"/>
      <c r="E180" s="682" t="str">
        <f>$E$141</f>
        <v>$’000</v>
      </c>
      <c r="F180" s="682" t="s">
        <v>144</v>
      </c>
      <c r="G180" s="682" t="s">
        <v>144</v>
      </c>
      <c r="H180" s="682" t="s">
        <v>144</v>
      </c>
      <c r="I180" s="682" t="s">
        <v>37</v>
      </c>
      <c r="M180" s="25"/>
    </row>
    <row r="181" spans="1:13" s="133" customFormat="1" x14ac:dyDescent="0.25">
      <c r="A181" s="82"/>
      <c r="C181" s="62"/>
      <c r="D181" s="366" t="s">
        <v>447</v>
      </c>
      <c r="E181" s="254"/>
      <c r="F181" s="254"/>
      <c r="G181" s="736"/>
      <c r="H181" s="216"/>
      <c r="I181" s="335"/>
      <c r="M181" s="25"/>
    </row>
    <row r="182" spans="1:13" s="133" customFormat="1" x14ac:dyDescent="0.25">
      <c r="A182" s="82"/>
      <c r="C182" s="62"/>
      <c r="D182" s="333" t="s">
        <v>448</v>
      </c>
      <c r="E182" s="254"/>
      <c r="F182" s="254"/>
      <c r="G182" s="736"/>
      <c r="H182" s="216"/>
      <c r="I182" s="335"/>
      <c r="K182" s="16"/>
      <c r="M182" s="25"/>
    </row>
    <row r="183" spans="1:13" s="133" customFormat="1" x14ac:dyDescent="0.25">
      <c r="A183" s="82"/>
      <c r="C183" s="62"/>
      <c r="D183" s="333" t="s">
        <v>449</v>
      </c>
      <c r="E183" s="254">
        <v>0</v>
      </c>
      <c r="F183" s="254">
        <v>0</v>
      </c>
      <c r="G183" s="736">
        <v>0</v>
      </c>
      <c r="H183" s="297">
        <f>G183-F183</f>
        <v>0</v>
      </c>
      <c r="I183" s="309" t="e">
        <f>H183/F183</f>
        <v>#DIV/0!</v>
      </c>
      <c r="M183" s="25"/>
    </row>
    <row r="184" spans="1:13" s="133" customFormat="1" ht="13" thickBot="1" x14ac:dyDescent="0.3">
      <c r="A184" s="82"/>
      <c r="C184" s="62"/>
      <c r="D184" s="333" t="s">
        <v>450</v>
      </c>
      <c r="E184" s="255">
        <v>0</v>
      </c>
      <c r="F184" s="255">
        <v>0</v>
      </c>
      <c r="G184" s="723">
        <v>0</v>
      </c>
      <c r="H184" s="299">
        <f>G184-F184</f>
        <v>0</v>
      </c>
      <c r="I184" s="310" t="e">
        <f t="shared" ref="I184:I185" si="34">H184/F184</f>
        <v>#DIV/0!</v>
      </c>
      <c r="M184" s="25"/>
    </row>
    <row r="185" spans="1:13" s="133" customFormat="1" ht="13" thickBot="1" x14ac:dyDescent="0.3">
      <c r="A185" s="82"/>
      <c r="C185" s="62"/>
      <c r="D185" s="256" t="s">
        <v>451</v>
      </c>
      <c r="E185" s="305">
        <f>SUM(E183:E184)</f>
        <v>0</v>
      </c>
      <c r="F185" s="305">
        <f>SUM(F183:F184)</f>
        <v>0</v>
      </c>
      <c r="G185" s="722">
        <f t="shared" ref="G185" si="35">SUM(G183:G184)</f>
        <v>0</v>
      </c>
      <c r="H185" s="299">
        <f t="shared" ref="H185" si="36">G185-F185</f>
        <v>0</v>
      </c>
      <c r="I185" s="310" t="e">
        <f t="shared" si="34"/>
        <v>#DIV/0!</v>
      </c>
      <c r="M185" s="25"/>
    </row>
    <row r="186" spans="1:13" s="133" customFormat="1" x14ac:dyDescent="0.25">
      <c r="A186" s="82"/>
      <c r="C186" s="62"/>
      <c r="D186" s="257" t="s">
        <v>452</v>
      </c>
      <c r="E186" s="258"/>
      <c r="F186" s="258"/>
      <c r="G186" s="737"/>
      <c r="H186" s="259"/>
      <c r="I186" s="333"/>
      <c r="M186" s="25"/>
    </row>
    <row r="187" spans="1:13" s="133" customFormat="1" x14ac:dyDescent="0.25">
      <c r="A187" s="82"/>
      <c r="C187" s="62"/>
      <c r="D187" s="360" t="s">
        <v>453</v>
      </c>
      <c r="E187" s="254"/>
      <c r="F187" s="254"/>
      <c r="G187" s="736"/>
      <c r="H187" s="216"/>
      <c r="I187" s="335"/>
      <c r="M187" s="25"/>
    </row>
    <row r="188" spans="1:13" s="133" customFormat="1" x14ac:dyDescent="0.25">
      <c r="A188" s="82"/>
      <c r="C188" s="62"/>
      <c r="D188" s="333" t="s">
        <v>454</v>
      </c>
      <c r="E188" s="254">
        <v>0</v>
      </c>
      <c r="F188" s="254">
        <v>0</v>
      </c>
      <c r="G188" s="736">
        <v>0</v>
      </c>
      <c r="H188" s="297">
        <f>G188-F188</f>
        <v>0</v>
      </c>
      <c r="I188" s="309" t="e">
        <f>H188/F188</f>
        <v>#DIV/0!</v>
      </c>
      <c r="M188" s="25"/>
    </row>
    <row r="189" spans="1:13" s="133" customFormat="1" x14ac:dyDescent="0.25">
      <c r="A189" s="82"/>
      <c r="C189" s="62"/>
      <c r="D189" s="161" t="s">
        <v>455</v>
      </c>
      <c r="E189" s="254">
        <v>0</v>
      </c>
      <c r="F189" s="254">
        <v>0</v>
      </c>
      <c r="G189" s="736">
        <v>0</v>
      </c>
      <c r="H189" s="297">
        <f t="shared" ref="H189:H200" si="37">G189-F189</f>
        <v>0</v>
      </c>
      <c r="I189" s="309" t="e">
        <f t="shared" ref="I189:I201" si="38">H189/F189</f>
        <v>#DIV/0!</v>
      </c>
      <c r="M189" s="25"/>
    </row>
    <row r="190" spans="1:13" s="133" customFormat="1" x14ac:dyDescent="0.25">
      <c r="A190" s="82"/>
      <c r="C190" s="62"/>
      <c r="D190" s="161" t="s">
        <v>456</v>
      </c>
      <c r="E190" s="254">
        <v>0</v>
      </c>
      <c r="F190" s="254">
        <v>0</v>
      </c>
      <c r="G190" s="736">
        <v>0</v>
      </c>
      <c r="H190" s="297">
        <f t="shared" si="37"/>
        <v>0</v>
      </c>
      <c r="I190" s="309" t="e">
        <f t="shared" si="38"/>
        <v>#DIV/0!</v>
      </c>
      <c r="M190" s="25"/>
    </row>
    <row r="191" spans="1:13" s="133" customFormat="1" x14ac:dyDescent="0.25">
      <c r="A191" s="82"/>
      <c r="C191" s="62"/>
      <c r="D191" s="260" t="s">
        <v>457</v>
      </c>
      <c r="E191" s="254">
        <v>0</v>
      </c>
      <c r="F191" s="254">
        <v>0</v>
      </c>
      <c r="G191" s="736">
        <v>0</v>
      </c>
      <c r="H191" s="297">
        <f t="shared" si="37"/>
        <v>0</v>
      </c>
      <c r="I191" s="309" t="e">
        <f t="shared" si="38"/>
        <v>#DIV/0!</v>
      </c>
      <c r="M191" s="25"/>
    </row>
    <row r="192" spans="1:13" s="133" customFormat="1" x14ac:dyDescent="0.25">
      <c r="A192" s="82"/>
      <c r="C192" s="62"/>
      <c r="D192" s="261" t="s">
        <v>458</v>
      </c>
      <c r="E192" s="254"/>
      <c r="F192" s="254"/>
      <c r="G192" s="736"/>
      <c r="H192" s="297">
        <f t="shared" si="37"/>
        <v>0</v>
      </c>
      <c r="I192" s="309" t="e">
        <f t="shared" si="38"/>
        <v>#DIV/0!</v>
      </c>
      <c r="M192" s="25"/>
    </row>
    <row r="193" spans="1:13" s="133" customFormat="1" x14ac:dyDescent="0.25">
      <c r="A193" s="82"/>
      <c r="C193" s="62"/>
      <c r="D193" s="161" t="s">
        <v>459</v>
      </c>
      <c r="E193" s="254">
        <v>0</v>
      </c>
      <c r="F193" s="254">
        <v>0</v>
      </c>
      <c r="G193" s="736">
        <v>0</v>
      </c>
      <c r="H193" s="297">
        <f t="shared" si="37"/>
        <v>0</v>
      </c>
      <c r="I193" s="309" t="e">
        <f t="shared" si="38"/>
        <v>#DIV/0!</v>
      </c>
      <c r="M193" s="25"/>
    </row>
    <row r="194" spans="1:13" s="133" customFormat="1" x14ac:dyDescent="0.25">
      <c r="A194" s="82"/>
      <c r="C194" s="62"/>
      <c r="D194" s="161" t="s">
        <v>460</v>
      </c>
      <c r="E194" s="254">
        <v>0</v>
      </c>
      <c r="F194" s="254">
        <v>0</v>
      </c>
      <c r="G194" s="736">
        <v>0</v>
      </c>
      <c r="H194" s="297">
        <f t="shared" si="37"/>
        <v>0</v>
      </c>
      <c r="I194" s="309" t="e">
        <f t="shared" si="38"/>
        <v>#DIV/0!</v>
      </c>
      <c r="M194" s="25"/>
    </row>
    <row r="195" spans="1:13" s="133" customFormat="1" x14ac:dyDescent="0.25">
      <c r="A195" s="82"/>
      <c r="C195" s="62"/>
      <c r="D195" s="161" t="s">
        <v>461</v>
      </c>
      <c r="E195" s="254">
        <v>0</v>
      </c>
      <c r="F195" s="254">
        <v>0</v>
      </c>
      <c r="G195" s="736">
        <v>0</v>
      </c>
      <c r="H195" s="297">
        <f t="shared" si="37"/>
        <v>0</v>
      </c>
      <c r="I195" s="309" t="e">
        <f t="shared" si="38"/>
        <v>#DIV/0!</v>
      </c>
      <c r="M195" s="25"/>
    </row>
    <row r="196" spans="1:13" s="133" customFormat="1" x14ac:dyDescent="0.25">
      <c r="A196" s="82"/>
      <c r="C196" s="62"/>
      <c r="D196" s="161" t="s">
        <v>120</v>
      </c>
      <c r="E196" s="254">
        <v>0</v>
      </c>
      <c r="F196" s="254">
        <v>0</v>
      </c>
      <c r="G196" s="736">
        <v>0</v>
      </c>
      <c r="H196" s="297">
        <f t="shared" si="37"/>
        <v>0</v>
      </c>
      <c r="I196" s="309" t="e">
        <f t="shared" si="38"/>
        <v>#DIV/0!</v>
      </c>
      <c r="M196" s="25"/>
    </row>
    <row r="197" spans="1:13" s="133" customFormat="1" x14ac:dyDescent="0.25">
      <c r="A197" s="82"/>
      <c r="C197" s="62"/>
      <c r="D197" s="161" t="s">
        <v>462</v>
      </c>
      <c r="E197" s="254">
        <v>0</v>
      </c>
      <c r="F197" s="254">
        <v>0</v>
      </c>
      <c r="G197" s="736">
        <v>0</v>
      </c>
      <c r="H197" s="297">
        <f t="shared" si="37"/>
        <v>0</v>
      </c>
      <c r="I197" s="309" t="e">
        <f t="shared" si="38"/>
        <v>#DIV/0!</v>
      </c>
      <c r="M197" s="25"/>
    </row>
    <row r="198" spans="1:13" s="133" customFormat="1" x14ac:dyDescent="0.25">
      <c r="A198" s="82"/>
      <c r="C198" s="62"/>
      <c r="D198" s="161" t="s">
        <v>463</v>
      </c>
      <c r="E198" s="254">
        <v>0</v>
      </c>
      <c r="F198" s="254">
        <v>0</v>
      </c>
      <c r="G198" s="736">
        <v>0</v>
      </c>
      <c r="H198" s="297">
        <f t="shared" si="37"/>
        <v>0</v>
      </c>
      <c r="I198" s="309" t="e">
        <f t="shared" si="38"/>
        <v>#DIV/0!</v>
      </c>
      <c r="M198" s="25"/>
    </row>
    <row r="199" spans="1:13" s="133" customFormat="1" x14ac:dyDescent="0.25">
      <c r="A199" s="82"/>
      <c r="C199" s="62"/>
      <c r="D199" s="161" t="s">
        <v>464</v>
      </c>
      <c r="E199" s="254">
        <v>0</v>
      </c>
      <c r="F199" s="254">
        <v>0</v>
      </c>
      <c r="G199" s="736">
        <v>0</v>
      </c>
      <c r="H199" s="297">
        <f t="shared" si="37"/>
        <v>0</v>
      </c>
      <c r="I199" s="309" t="e">
        <f t="shared" si="38"/>
        <v>#DIV/0!</v>
      </c>
      <c r="M199" s="25"/>
    </row>
    <row r="200" spans="1:13" s="133" customFormat="1" ht="13" thickBot="1" x14ac:dyDescent="0.3">
      <c r="A200" s="82"/>
      <c r="C200" s="62"/>
      <c r="D200" s="260" t="s">
        <v>457</v>
      </c>
      <c r="E200" s="255">
        <v>0</v>
      </c>
      <c r="F200" s="255">
        <v>0</v>
      </c>
      <c r="G200" s="723">
        <v>0</v>
      </c>
      <c r="H200" s="299">
        <f t="shared" si="37"/>
        <v>0</v>
      </c>
      <c r="I200" s="310" t="e">
        <f t="shared" si="38"/>
        <v>#DIV/0!</v>
      </c>
      <c r="M200" s="25"/>
    </row>
    <row r="201" spans="1:13" s="133" customFormat="1" ht="13" thickBot="1" x14ac:dyDescent="0.3">
      <c r="A201" s="82"/>
      <c r="C201" s="62"/>
      <c r="D201" s="160" t="s">
        <v>465</v>
      </c>
      <c r="E201" s="305">
        <f>SUM(E188:E200)</f>
        <v>0</v>
      </c>
      <c r="F201" s="305">
        <f>SUM(F188:F200)</f>
        <v>0</v>
      </c>
      <c r="G201" s="722">
        <f t="shared" ref="G201:H201" si="39">SUM(G188:G200)</f>
        <v>0</v>
      </c>
      <c r="H201" s="305">
        <f t="shared" si="39"/>
        <v>0</v>
      </c>
      <c r="I201" s="311" t="e">
        <f t="shared" si="38"/>
        <v>#DIV/0!</v>
      </c>
      <c r="M201" s="25"/>
    </row>
    <row r="202" spans="1:13" s="133" customFormat="1" x14ac:dyDescent="0.25">
      <c r="A202" s="82"/>
      <c r="C202" s="62"/>
      <c r="D202" s="261" t="s">
        <v>466</v>
      </c>
      <c r="E202" s="254"/>
      <c r="F202" s="254"/>
      <c r="G202" s="736"/>
      <c r="H202" s="216"/>
      <c r="I202" s="335"/>
      <c r="M202" s="25"/>
    </row>
    <row r="203" spans="1:13" s="133" customFormat="1" x14ac:dyDescent="0.25">
      <c r="A203" s="82"/>
      <c r="C203" s="62"/>
      <c r="D203" s="161" t="s">
        <v>467</v>
      </c>
      <c r="E203" s="254">
        <v>0</v>
      </c>
      <c r="F203" s="254">
        <v>0</v>
      </c>
      <c r="G203" s="736">
        <v>0</v>
      </c>
      <c r="H203" s="297">
        <f>G203-F203</f>
        <v>0</v>
      </c>
      <c r="I203" s="309" t="e">
        <f>H203/F203</f>
        <v>#DIV/0!</v>
      </c>
      <c r="M203" s="25"/>
    </row>
    <row r="204" spans="1:13" s="133" customFormat="1" x14ac:dyDescent="0.25">
      <c r="A204" s="82"/>
      <c r="C204" s="62"/>
      <c r="D204" s="161" t="s">
        <v>468</v>
      </c>
      <c r="E204" s="254">
        <v>0</v>
      </c>
      <c r="F204" s="254">
        <v>0</v>
      </c>
      <c r="G204" s="736">
        <v>0</v>
      </c>
      <c r="H204" s="297">
        <f t="shared" ref="H204:H209" si="40">G204-F204</f>
        <v>0</v>
      </c>
      <c r="I204" s="309" t="e">
        <f t="shared" ref="I204:I209" si="41">H204/F204</f>
        <v>#DIV/0!</v>
      </c>
      <c r="M204" s="25"/>
    </row>
    <row r="205" spans="1:13" s="133" customFormat="1" x14ac:dyDescent="0.25">
      <c r="A205" s="82"/>
      <c r="C205" s="62"/>
      <c r="D205" s="261" t="s">
        <v>469</v>
      </c>
      <c r="E205" s="254"/>
      <c r="F205" s="254"/>
      <c r="G205" s="736"/>
      <c r="H205" s="297">
        <f t="shared" si="40"/>
        <v>0</v>
      </c>
      <c r="I205" s="309" t="e">
        <f t="shared" si="41"/>
        <v>#DIV/0!</v>
      </c>
      <c r="M205" s="25"/>
    </row>
    <row r="206" spans="1:13" s="133" customFormat="1" x14ac:dyDescent="0.25">
      <c r="A206" s="82"/>
      <c r="C206" s="62"/>
      <c r="D206" s="191" t="s">
        <v>470</v>
      </c>
      <c r="E206" s="254">
        <v>0</v>
      </c>
      <c r="F206" s="254">
        <v>0</v>
      </c>
      <c r="G206" s="736">
        <v>0</v>
      </c>
      <c r="H206" s="297">
        <f t="shared" si="40"/>
        <v>0</v>
      </c>
      <c r="I206" s="309" t="e">
        <f t="shared" si="41"/>
        <v>#DIV/0!</v>
      </c>
      <c r="M206" s="25"/>
    </row>
    <row r="207" spans="1:13" s="133" customFormat="1" ht="13" thickBot="1" x14ac:dyDescent="0.3">
      <c r="A207" s="82"/>
      <c r="C207" s="62"/>
      <c r="D207" s="191" t="s">
        <v>471</v>
      </c>
      <c r="E207" s="255">
        <v>0</v>
      </c>
      <c r="F207" s="255">
        <v>0</v>
      </c>
      <c r="G207" s="723">
        <v>0</v>
      </c>
      <c r="H207" s="299">
        <f t="shared" si="40"/>
        <v>0</v>
      </c>
      <c r="I207" s="310" t="e">
        <f t="shared" si="41"/>
        <v>#DIV/0!</v>
      </c>
      <c r="M207" s="25"/>
    </row>
    <row r="208" spans="1:13" s="133" customFormat="1" ht="13" thickBot="1" x14ac:dyDescent="0.3">
      <c r="A208" s="82"/>
      <c r="C208" s="62"/>
      <c r="D208" s="160" t="s">
        <v>472</v>
      </c>
      <c r="E208" s="305">
        <f>SUM(E203:E207)</f>
        <v>0</v>
      </c>
      <c r="F208" s="305">
        <f>SUM(F203:F207)</f>
        <v>0</v>
      </c>
      <c r="G208" s="722">
        <f t="shared" ref="G208" si="42">SUM(G203:G207)</f>
        <v>0</v>
      </c>
      <c r="H208" s="301">
        <f t="shared" si="40"/>
        <v>0</v>
      </c>
      <c r="I208" s="311" t="e">
        <f t="shared" si="41"/>
        <v>#DIV/0!</v>
      </c>
      <c r="M208" s="25"/>
    </row>
    <row r="209" spans="1:13" s="133" customFormat="1" ht="13" thickBot="1" x14ac:dyDescent="0.3">
      <c r="A209" s="82"/>
      <c r="C209" s="62"/>
      <c r="D209" s="262" t="s">
        <v>473</v>
      </c>
      <c r="E209" s="305">
        <f>E208+E201</f>
        <v>0</v>
      </c>
      <c r="F209" s="305">
        <f>F208+F201</f>
        <v>0</v>
      </c>
      <c r="G209" s="722">
        <f t="shared" ref="G209" si="43">G208+G201</f>
        <v>0</v>
      </c>
      <c r="H209" s="301">
        <f t="shared" si="40"/>
        <v>0</v>
      </c>
      <c r="I209" s="311" t="e">
        <f t="shared" si="41"/>
        <v>#DIV/0!</v>
      </c>
      <c r="M209" s="25"/>
    </row>
    <row r="210" spans="1:13" s="133" customFormat="1" x14ac:dyDescent="0.25">
      <c r="A210" s="82"/>
      <c r="C210" s="62"/>
      <c r="D210" s="263"/>
      <c r="E210" s="254"/>
      <c r="F210" s="254"/>
      <c r="G210" s="736"/>
      <c r="H210" s="216"/>
      <c r="I210" s="335"/>
      <c r="M210" s="25"/>
    </row>
    <row r="211" spans="1:13" s="133" customFormat="1" x14ac:dyDescent="0.25">
      <c r="A211" s="82"/>
      <c r="C211" s="62"/>
      <c r="D211" s="263" t="s">
        <v>474</v>
      </c>
      <c r="E211" s="258"/>
      <c r="F211" s="258"/>
      <c r="G211" s="737"/>
      <c r="H211" s="259"/>
      <c r="I211" s="333"/>
      <c r="M211" s="25"/>
    </row>
    <row r="212" spans="1:13" s="133" customFormat="1" x14ac:dyDescent="0.25">
      <c r="A212" s="82"/>
      <c r="C212" s="62"/>
      <c r="D212" s="264" t="s">
        <v>453</v>
      </c>
      <c r="E212" s="254"/>
      <c r="F212" s="254"/>
      <c r="G212" s="736"/>
      <c r="H212" s="216"/>
      <c r="I212" s="335"/>
      <c r="M212" s="25"/>
    </row>
    <row r="213" spans="1:13" s="133" customFormat="1" x14ac:dyDescent="0.25">
      <c r="A213" s="82"/>
      <c r="C213" s="62"/>
      <c r="D213" s="215" t="s">
        <v>475</v>
      </c>
      <c r="E213" s="254">
        <v>0</v>
      </c>
      <c r="F213" s="254">
        <v>0</v>
      </c>
      <c r="G213" s="736">
        <v>0</v>
      </c>
      <c r="H213" s="297">
        <f>G213-F213</f>
        <v>0</v>
      </c>
      <c r="I213" s="309" t="e">
        <f>H213/F213</f>
        <v>#DIV/0!</v>
      </c>
      <c r="M213" s="25"/>
    </row>
    <row r="214" spans="1:13" s="133" customFormat="1" x14ac:dyDescent="0.25">
      <c r="A214" s="82"/>
      <c r="C214" s="62"/>
      <c r="D214" s="226" t="s">
        <v>457</v>
      </c>
      <c r="E214" s="254">
        <v>0</v>
      </c>
      <c r="F214" s="254">
        <v>0</v>
      </c>
      <c r="G214" s="736">
        <v>0</v>
      </c>
      <c r="H214" s="297">
        <f t="shared" ref="H214:H217" si="44">G214-F214</f>
        <v>0</v>
      </c>
      <c r="I214" s="309" t="e">
        <f t="shared" ref="I214:I217" si="45">H214/F214</f>
        <v>#DIV/0!</v>
      </c>
      <c r="M214" s="25"/>
    </row>
    <row r="215" spans="1:13" s="133" customFormat="1" x14ac:dyDescent="0.25">
      <c r="A215" s="82"/>
      <c r="C215" s="62"/>
      <c r="D215" s="265" t="s">
        <v>458</v>
      </c>
      <c r="E215" s="254"/>
      <c r="F215" s="254"/>
      <c r="G215" s="736"/>
      <c r="H215" s="297">
        <f t="shared" si="44"/>
        <v>0</v>
      </c>
      <c r="I215" s="309" t="e">
        <f t="shared" si="45"/>
        <v>#DIV/0!</v>
      </c>
      <c r="M215" s="25"/>
    </row>
    <row r="216" spans="1:13" s="133" customFormat="1" ht="13" thickBot="1" x14ac:dyDescent="0.3">
      <c r="A216" s="82"/>
      <c r="C216" s="62"/>
      <c r="D216" s="266" t="s">
        <v>457</v>
      </c>
      <c r="E216" s="255">
        <v>0</v>
      </c>
      <c r="F216" s="255">
        <v>0</v>
      </c>
      <c r="G216" s="723">
        <v>0</v>
      </c>
      <c r="H216" s="299">
        <f t="shared" si="44"/>
        <v>0</v>
      </c>
      <c r="I216" s="310" t="e">
        <f t="shared" si="45"/>
        <v>#DIV/0!</v>
      </c>
      <c r="M216" s="25"/>
    </row>
    <row r="217" spans="1:13" s="133" customFormat="1" ht="13" thickBot="1" x14ac:dyDescent="0.3">
      <c r="A217" s="82"/>
      <c r="C217" s="62"/>
      <c r="D217" s="262" t="s">
        <v>465</v>
      </c>
      <c r="E217" s="305">
        <f>SUM(E213:E216)</f>
        <v>0</v>
      </c>
      <c r="F217" s="305">
        <f>SUM(F213:F216)</f>
        <v>0</v>
      </c>
      <c r="G217" s="722">
        <f>SUM(G213:G216)</f>
        <v>0</v>
      </c>
      <c r="H217" s="299">
        <f t="shared" si="44"/>
        <v>0</v>
      </c>
      <c r="I217" s="310" t="e">
        <f t="shared" si="45"/>
        <v>#DIV/0!</v>
      </c>
      <c r="M217" s="25"/>
    </row>
    <row r="218" spans="1:13" s="133" customFormat="1" x14ac:dyDescent="0.25">
      <c r="A218" s="82"/>
      <c r="C218" s="62"/>
      <c r="D218" s="261" t="s">
        <v>466</v>
      </c>
      <c r="E218" s="254"/>
      <c r="F218" s="254"/>
      <c r="G218" s="736"/>
      <c r="H218" s="216"/>
      <c r="I218" s="335"/>
      <c r="M218" s="25"/>
    </row>
    <row r="219" spans="1:13" s="133" customFormat="1" x14ac:dyDescent="0.25">
      <c r="A219" s="82"/>
      <c r="C219" s="62"/>
      <c r="D219" s="191" t="s">
        <v>291</v>
      </c>
      <c r="E219" s="254">
        <v>0</v>
      </c>
      <c r="F219" s="254">
        <v>0</v>
      </c>
      <c r="G219" s="736">
        <v>0</v>
      </c>
      <c r="H219" s="297">
        <f>G219-F219</f>
        <v>0</v>
      </c>
      <c r="I219" s="309" t="e">
        <f>H219/F219</f>
        <v>#DIV/0!</v>
      </c>
      <c r="J219" s="56"/>
      <c r="K219" s="56"/>
      <c r="L219" s="56"/>
      <c r="M219" s="25"/>
    </row>
    <row r="220" spans="1:13" s="133" customFormat="1" x14ac:dyDescent="0.25">
      <c r="A220" s="82"/>
      <c r="C220" s="62"/>
      <c r="D220" s="191" t="s">
        <v>476</v>
      </c>
      <c r="E220" s="254">
        <v>0</v>
      </c>
      <c r="F220" s="254">
        <v>0</v>
      </c>
      <c r="G220" s="736">
        <v>0</v>
      </c>
      <c r="H220" s="297">
        <f t="shared" ref="H220:H227" si="46">G220-F220</f>
        <v>0</v>
      </c>
      <c r="I220" s="309" t="e">
        <f t="shared" ref="I220:I228" si="47">H220/F220</f>
        <v>#DIV/0!</v>
      </c>
      <c r="J220" s="56"/>
      <c r="K220" s="56"/>
      <c r="L220" s="56"/>
      <c r="M220" s="25"/>
    </row>
    <row r="221" spans="1:13" x14ac:dyDescent="0.25">
      <c r="A221" s="82"/>
      <c r="D221" s="191" t="s">
        <v>307</v>
      </c>
      <c r="E221" s="254">
        <v>0</v>
      </c>
      <c r="F221" s="254">
        <v>0</v>
      </c>
      <c r="G221" s="736">
        <v>0</v>
      </c>
      <c r="H221" s="297">
        <f t="shared" si="46"/>
        <v>0</v>
      </c>
      <c r="I221" s="309" t="e">
        <f t="shared" si="47"/>
        <v>#DIV/0!</v>
      </c>
      <c r="J221" s="16"/>
      <c r="K221" s="16"/>
      <c r="L221" s="16"/>
      <c r="M221" s="25"/>
    </row>
    <row r="222" spans="1:13" x14ac:dyDescent="0.25">
      <c r="A222" s="82"/>
      <c r="D222" s="266" t="s">
        <v>457</v>
      </c>
      <c r="E222" s="254">
        <v>0</v>
      </c>
      <c r="F222" s="254">
        <v>0</v>
      </c>
      <c r="G222" s="736">
        <v>0</v>
      </c>
      <c r="H222" s="297">
        <f t="shared" si="46"/>
        <v>0</v>
      </c>
      <c r="I222" s="309" t="e">
        <f t="shared" si="47"/>
        <v>#DIV/0!</v>
      </c>
      <c r="J222" s="16"/>
      <c r="K222" s="16"/>
      <c r="L222" s="16"/>
      <c r="M222" s="25"/>
    </row>
    <row r="223" spans="1:13" s="16" customFormat="1" x14ac:dyDescent="0.25">
      <c r="A223" s="82"/>
      <c r="C223" s="62"/>
      <c r="D223" s="265" t="s">
        <v>469</v>
      </c>
      <c r="E223" s="254"/>
      <c r="F223" s="254"/>
      <c r="G223" s="736"/>
      <c r="H223" s="297">
        <f t="shared" si="46"/>
        <v>0</v>
      </c>
      <c r="I223" s="309" t="e">
        <f t="shared" si="47"/>
        <v>#DIV/0!</v>
      </c>
      <c r="M223" s="25"/>
    </row>
    <row r="224" spans="1:13" s="16" customFormat="1" x14ac:dyDescent="0.25">
      <c r="A224" s="82"/>
      <c r="C224" s="62"/>
      <c r="D224" s="191" t="s">
        <v>291</v>
      </c>
      <c r="E224" s="254">
        <v>0</v>
      </c>
      <c r="F224" s="254">
        <v>0</v>
      </c>
      <c r="G224" s="736">
        <v>0</v>
      </c>
      <c r="H224" s="297">
        <f t="shared" si="46"/>
        <v>0</v>
      </c>
      <c r="I224" s="309" t="e">
        <f t="shared" si="47"/>
        <v>#DIV/0!</v>
      </c>
      <c r="M224" s="25"/>
    </row>
    <row r="225" spans="1:13" s="16" customFormat="1" ht="13" thickBot="1" x14ac:dyDescent="0.3">
      <c r="A225" s="82"/>
      <c r="C225" s="62"/>
      <c r="D225" s="266" t="s">
        <v>457</v>
      </c>
      <c r="E225" s="255">
        <v>0</v>
      </c>
      <c r="F225" s="255">
        <v>0</v>
      </c>
      <c r="G225" s="723">
        <v>0</v>
      </c>
      <c r="H225" s="299">
        <f t="shared" si="46"/>
        <v>0</v>
      </c>
      <c r="I225" s="310" t="e">
        <f t="shared" si="47"/>
        <v>#DIV/0!</v>
      </c>
      <c r="M225" s="25"/>
    </row>
    <row r="226" spans="1:13" s="16" customFormat="1" ht="13" thickBot="1" x14ac:dyDescent="0.3">
      <c r="A226" s="82"/>
      <c r="C226" s="62"/>
      <c r="D226" s="262" t="s">
        <v>472</v>
      </c>
      <c r="E226" s="305">
        <f>SUM(E219:E225)</f>
        <v>0</v>
      </c>
      <c r="F226" s="305">
        <f>SUM(F219:F225)</f>
        <v>0</v>
      </c>
      <c r="G226" s="722">
        <f>SUM(G219:G225)</f>
        <v>0</v>
      </c>
      <c r="H226" s="299">
        <f t="shared" si="46"/>
        <v>0</v>
      </c>
      <c r="I226" s="310" t="e">
        <f t="shared" si="47"/>
        <v>#DIV/0!</v>
      </c>
      <c r="M226" s="25"/>
    </row>
    <row r="227" spans="1:13" s="16" customFormat="1" ht="13" thickBot="1" x14ac:dyDescent="0.3">
      <c r="A227" s="82"/>
      <c r="C227" s="62"/>
      <c r="D227" s="262" t="s">
        <v>477</v>
      </c>
      <c r="E227" s="305">
        <f>E217+E226</f>
        <v>0</v>
      </c>
      <c r="F227" s="305">
        <f>F217+F226</f>
        <v>0</v>
      </c>
      <c r="G227" s="722">
        <f>G217+G226</f>
        <v>0</v>
      </c>
      <c r="H227" s="299">
        <f t="shared" si="46"/>
        <v>0</v>
      </c>
      <c r="I227" s="310" t="e">
        <f t="shared" si="47"/>
        <v>#DIV/0!</v>
      </c>
      <c r="M227" s="25"/>
    </row>
    <row r="228" spans="1:13" s="16" customFormat="1" ht="13" thickBot="1" x14ac:dyDescent="0.3">
      <c r="A228" s="82"/>
      <c r="C228" s="62"/>
      <c r="D228" s="262" t="s">
        <v>478</v>
      </c>
      <c r="E228" s="312">
        <f>E209+E227</f>
        <v>0</v>
      </c>
      <c r="F228" s="312">
        <f>F209+F227</f>
        <v>0</v>
      </c>
      <c r="G228" s="738">
        <f>G209+G227</f>
        <v>0</v>
      </c>
      <c r="H228" s="312">
        <f>G228-F228</f>
        <v>0</v>
      </c>
      <c r="I228" s="312" t="e">
        <f t="shared" si="47"/>
        <v>#DIV/0!</v>
      </c>
      <c r="M228" s="25"/>
    </row>
    <row r="229" spans="1:13" s="16" customFormat="1" ht="13" thickTop="1" x14ac:dyDescent="0.25">
      <c r="A229" s="82"/>
      <c r="C229" s="62"/>
      <c r="D229" s="973" t="s">
        <v>479</v>
      </c>
      <c r="E229" s="973"/>
      <c r="F229" s="973"/>
      <c r="G229" s="973"/>
      <c r="H229" s="973"/>
      <c r="I229" s="973"/>
      <c r="J229" s="973"/>
      <c r="K229" s="973"/>
      <c r="L229" s="973"/>
    </row>
    <row r="230" spans="1:13" s="16" customFormat="1" x14ac:dyDescent="0.25">
      <c r="A230" s="82"/>
      <c r="C230" s="62"/>
      <c r="D230" s="973" t="s">
        <v>480</v>
      </c>
      <c r="E230" s="973"/>
      <c r="F230" s="973"/>
      <c r="G230" s="973"/>
      <c r="H230" s="973"/>
      <c r="I230" s="973"/>
      <c r="J230" s="973"/>
      <c r="K230" s="973"/>
      <c r="L230" s="973"/>
    </row>
    <row r="231" spans="1:13" s="16" customFormat="1" x14ac:dyDescent="0.25">
      <c r="A231" s="82"/>
      <c r="C231" s="62"/>
      <c r="D231" s="416"/>
      <c r="E231" s="416"/>
      <c r="F231" s="416"/>
      <c r="G231" s="416"/>
      <c r="H231" s="416"/>
      <c r="L231" s="25"/>
    </row>
    <row r="232" spans="1:13" s="16" customFormat="1" ht="13" x14ac:dyDescent="0.25">
      <c r="A232" s="431" t="s">
        <v>431</v>
      </c>
      <c r="C232" s="62"/>
      <c r="D232" s="288" t="s">
        <v>481</v>
      </c>
      <c r="E232" s="82"/>
      <c r="F232" s="82"/>
      <c r="G232" s="82"/>
      <c r="H232" s="82"/>
      <c r="I232" s="133"/>
      <c r="J232" s="133"/>
      <c r="K232" s="133"/>
      <c r="L232" s="25"/>
    </row>
    <row r="233" spans="1:13" s="16" customFormat="1" x14ac:dyDescent="0.25">
      <c r="A233" s="82"/>
      <c r="C233" s="62"/>
      <c r="D233" s="82"/>
      <c r="E233" s="82"/>
      <c r="F233" s="82"/>
      <c r="G233" s="82"/>
      <c r="H233" s="82"/>
      <c r="I233" s="133"/>
      <c r="J233" s="133"/>
      <c r="K233" s="133"/>
      <c r="L233" s="25"/>
    </row>
    <row r="234" spans="1:13" s="133" customFormat="1" ht="21" x14ac:dyDescent="0.25">
      <c r="A234" s="82"/>
      <c r="C234" s="62"/>
      <c r="D234" s="942"/>
      <c r="E234" s="682" t="str">
        <f>$E$139</f>
        <v xml:space="preserve">Actual </v>
      </c>
      <c r="F234" s="682" t="s">
        <v>433</v>
      </c>
      <c r="G234" s="682" t="s">
        <v>96</v>
      </c>
      <c r="H234" s="942" t="s">
        <v>371</v>
      </c>
      <c r="I234" s="942"/>
      <c r="J234" s="942" t="s">
        <v>28</v>
      </c>
      <c r="K234" s="942"/>
      <c r="L234" s="942"/>
      <c r="M234" s="682" t="s">
        <v>29</v>
      </c>
    </row>
    <row r="235" spans="1:13" s="133" customFormat="1" x14ac:dyDescent="0.25">
      <c r="A235" s="16"/>
      <c r="C235" s="62"/>
      <c r="D235" s="942"/>
      <c r="E235" s="682" t="str">
        <f>E153</f>
        <v>2021/22</v>
      </c>
      <c r="F235" s="682" t="str">
        <f t="shared" ref="F235:G235" si="48">F153</f>
        <v>2022/23</v>
      </c>
      <c r="G235" s="682" t="str">
        <f t="shared" si="48"/>
        <v>2023/24</v>
      </c>
      <c r="H235" s="942"/>
      <c r="I235" s="942"/>
      <c r="J235" s="682" t="str">
        <f>J153</f>
        <v>2024/25</v>
      </c>
      <c r="K235" s="682" t="str">
        <f t="shared" ref="K235:L235" si="49">K153</f>
        <v>2025/26</v>
      </c>
      <c r="L235" s="682" t="str">
        <f t="shared" si="49"/>
        <v>2026/27</v>
      </c>
      <c r="M235" s="682" t="s">
        <v>35</v>
      </c>
    </row>
    <row r="236" spans="1:13" x14ac:dyDescent="0.25">
      <c r="A236" s="70"/>
      <c r="D236" s="942"/>
      <c r="E236" s="682" t="str">
        <f>$E$141</f>
        <v>$’000</v>
      </c>
      <c r="F236" s="682" t="s">
        <v>144</v>
      </c>
      <c r="G236" s="682" t="s">
        <v>144</v>
      </c>
      <c r="H236" s="682" t="s">
        <v>144</v>
      </c>
      <c r="I236" s="682" t="s">
        <v>37</v>
      </c>
      <c r="J236" s="682" t="s">
        <v>144</v>
      </c>
      <c r="K236" s="682" t="s">
        <v>144</v>
      </c>
      <c r="L236" s="682" t="s">
        <v>144</v>
      </c>
      <c r="M236" s="743" t="s">
        <v>35</v>
      </c>
    </row>
    <row r="237" spans="1:13" x14ac:dyDescent="0.25">
      <c r="A237" s="70"/>
      <c r="D237" s="215" t="s">
        <v>482</v>
      </c>
      <c r="E237" s="216">
        <v>0</v>
      </c>
      <c r="F237" s="216">
        <v>0</v>
      </c>
      <c r="G237" s="721">
        <v>0</v>
      </c>
      <c r="H237" s="308">
        <f>G237-F237</f>
        <v>0</v>
      </c>
      <c r="I237" s="298" t="e">
        <f>H237/F237</f>
        <v>#DIV/0!</v>
      </c>
      <c r="J237" s="216">
        <v>0</v>
      </c>
      <c r="K237" s="216">
        <v>0</v>
      </c>
      <c r="L237" s="216">
        <v>0</v>
      </c>
      <c r="M237" s="216"/>
    </row>
    <row r="238" spans="1:13" ht="13" thickBot="1" x14ac:dyDescent="0.3">
      <c r="A238" s="70"/>
      <c r="D238" s="215" t="s">
        <v>483</v>
      </c>
      <c r="E238" s="216">
        <v>0</v>
      </c>
      <c r="F238" s="216">
        <v>0</v>
      </c>
      <c r="G238" s="721">
        <v>0</v>
      </c>
      <c r="H238" s="305">
        <f t="shared" ref="H238:H239" si="50">G238-F238</f>
        <v>0</v>
      </c>
      <c r="I238" s="300" t="e">
        <f t="shared" ref="I238:I239" si="51">H238/F238</f>
        <v>#DIV/0!</v>
      </c>
      <c r="J238" s="216">
        <v>0</v>
      </c>
      <c r="K238" s="216">
        <v>0</v>
      </c>
      <c r="L238" s="216">
        <v>0</v>
      </c>
      <c r="M238" s="216"/>
    </row>
    <row r="239" spans="1:13" ht="13" thickBot="1" x14ac:dyDescent="0.3">
      <c r="A239" s="70"/>
      <c r="D239" s="218" t="s">
        <v>484</v>
      </c>
      <c r="E239" s="301">
        <f>SUM(E237:E238)</f>
        <v>0</v>
      </c>
      <c r="F239" s="301">
        <f>SUM(F237:F238)</f>
        <v>0</v>
      </c>
      <c r="G239" s="726">
        <f>SUM(G237:G238)</f>
        <v>0</v>
      </c>
      <c r="H239" s="305">
        <f t="shared" si="50"/>
        <v>0</v>
      </c>
      <c r="I239" s="300" t="e">
        <f t="shared" si="51"/>
        <v>#DIV/0!</v>
      </c>
      <c r="J239" s="301">
        <f t="shared" ref="J239:L239" si="52">SUM(J237:J238)</f>
        <v>0</v>
      </c>
      <c r="K239" s="301">
        <f t="shared" si="52"/>
        <v>0</v>
      </c>
      <c r="L239" s="301">
        <f t="shared" si="52"/>
        <v>0</v>
      </c>
      <c r="M239" s="301"/>
    </row>
    <row r="240" spans="1:13" x14ac:dyDescent="0.25">
      <c r="A240" s="70"/>
    </row>
    <row r="241" spans="1:13" x14ac:dyDescent="0.25">
      <c r="A241" s="70"/>
      <c r="D241" s="158" t="s">
        <v>439</v>
      </c>
    </row>
    <row r="242" spans="1:13" x14ac:dyDescent="0.25">
      <c r="A242" s="70"/>
      <c r="D242" s="13"/>
    </row>
    <row r="243" spans="1:13" x14ac:dyDescent="0.25">
      <c r="A243" s="70"/>
    </row>
    <row r="244" spans="1:13" ht="13" x14ac:dyDescent="0.25">
      <c r="A244" s="70"/>
      <c r="D244" s="288" t="s">
        <v>485</v>
      </c>
    </row>
    <row r="245" spans="1:13" x14ac:dyDescent="0.25">
      <c r="A245" s="70"/>
    </row>
    <row r="246" spans="1:13" ht="21" x14ac:dyDescent="0.25">
      <c r="A246" s="70"/>
      <c r="D246" s="942"/>
      <c r="E246" s="682" t="str">
        <f>$E$139</f>
        <v xml:space="preserve">Actual </v>
      </c>
      <c r="F246" s="682" t="s">
        <v>433</v>
      </c>
      <c r="G246" s="682" t="s">
        <v>96</v>
      </c>
      <c r="H246" s="942" t="s">
        <v>371</v>
      </c>
      <c r="I246" s="942"/>
      <c r="J246" s="942" t="s">
        <v>28</v>
      </c>
      <c r="K246" s="942"/>
      <c r="L246" s="942"/>
      <c r="M246" s="942" t="s">
        <v>29</v>
      </c>
    </row>
    <row r="247" spans="1:13" x14ac:dyDescent="0.25">
      <c r="A247" s="70"/>
      <c r="D247" s="942"/>
      <c r="E247" s="682" t="str">
        <f>E235</f>
        <v>2021/22</v>
      </c>
      <c r="F247" s="682" t="str">
        <f t="shared" ref="F247:G247" si="53">F235</f>
        <v>2022/23</v>
      </c>
      <c r="G247" s="682" t="str">
        <f t="shared" si="53"/>
        <v>2023/24</v>
      </c>
      <c r="H247" s="942"/>
      <c r="I247" s="942"/>
      <c r="J247" s="682" t="str">
        <f>J235</f>
        <v>2024/25</v>
      </c>
      <c r="K247" s="682" t="str">
        <f t="shared" ref="K247:L247" si="54">K235</f>
        <v>2025/26</v>
      </c>
      <c r="L247" s="682" t="str">
        <f t="shared" si="54"/>
        <v>2026/27</v>
      </c>
      <c r="M247" s="942" t="s">
        <v>35</v>
      </c>
    </row>
    <row r="248" spans="1:13" x14ac:dyDescent="0.25">
      <c r="A248" s="70"/>
      <c r="D248" s="942"/>
      <c r="E248" s="682" t="str">
        <f>$E$141</f>
        <v>$’000</v>
      </c>
      <c r="F248" s="682" t="s">
        <v>144</v>
      </c>
      <c r="G248" s="682" t="s">
        <v>144</v>
      </c>
      <c r="H248" s="682" t="s">
        <v>144</v>
      </c>
      <c r="I248" s="682" t="s">
        <v>37</v>
      </c>
      <c r="J248" s="682" t="s">
        <v>144</v>
      </c>
      <c r="K248" s="682" t="s">
        <v>144</v>
      </c>
      <c r="L248" s="682" t="s">
        <v>144</v>
      </c>
      <c r="M248" s="743" t="s">
        <v>35</v>
      </c>
    </row>
    <row r="249" spans="1:13" x14ac:dyDescent="0.25">
      <c r="A249" s="70"/>
      <c r="D249" s="215" t="s">
        <v>486</v>
      </c>
      <c r="E249" s="216">
        <v>0</v>
      </c>
      <c r="F249" s="216">
        <v>0</v>
      </c>
      <c r="G249" s="721">
        <v>0</v>
      </c>
      <c r="H249" s="297">
        <f>G249-F249</f>
        <v>0</v>
      </c>
      <c r="I249" s="298" t="e">
        <f>H249/F249</f>
        <v>#DIV/0!</v>
      </c>
      <c r="J249" s="216">
        <v>0</v>
      </c>
      <c r="K249" s="216">
        <v>0</v>
      </c>
      <c r="L249" s="216">
        <v>0</v>
      </c>
      <c r="M249" s="216"/>
    </row>
    <row r="250" spans="1:13" x14ac:dyDescent="0.25">
      <c r="A250" s="70"/>
      <c r="D250" s="215" t="s">
        <v>487</v>
      </c>
      <c r="E250" s="216">
        <v>0</v>
      </c>
      <c r="F250" s="216">
        <v>0</v>
      </c>
      <c r="G250" s="721">
        <v>0</v>
      </c>
      <c r="H250" s="297">
        <f t="shared" ref="H250:H253" si="55">G250-F250</f>
        <v>0</v>
      </c>
      <c r="I250" s="298" t="e">
        <f t="shared" ref="I250:I253" si="56">H250/F250</f>
        <v>#DIV/0!</v>
      </c>
      <c r="J250" s="216">
        <v>0</v>
      </c>
      <c r="K250" s="216">
        <v>0</v>
      </c>
      <c r="L250" s="216">
        <v>0</v>
      </c>
      <c r="M250" s="216"/>
    </row>
    <row r="251" spans="1:13" x14ac:dyDescent="0.25">
      <c r="A251" s="70"/>
      <c r="D251" s="215" t="s">
        <v>488</v>
      </c>
      <c r="E251" s="216">
        <v>0</v>
      </c>
      <c r="F251" s="216">
        <v>0</v>
      </c>
      <c r="G251" s="721">
        <v>0</v>
      </c>
      <c r="H251" s="297">
        <f t="shared" si="55"/>
        <v>0</v>
      </c>
      <c r="I251" s="298" t="e">
        <f t="shared" si="56"/>
        <v>#DIV/0!</v>
      </c>
      <c r="J251" s="216">
        <v>0</v>
      </c>
      <c r="K251" s="216">
        <v>0</v>
      </c>
      <c r="L251" s="216">
        <v>0</v>
      </c>
      <c r="M251" s="216"/>
    </row>
    <row r="252" spans="1:13" ht="13" thickBot="1" x14ac:dyDescent="0.3">
      <c r="A252" s="70"/>
      <c r="D252" s="245" t="s">
        <v>437</v>
      </c>
      <c r="E252" s="216">
        <v>0</v>
      </c>
      <c r="F252" s="216">
        <v>0</v>
      </c>
      <c r="G252" s="721">
        <v>0</v>
      </c>
      <c r="H252" s="299">
        <f t="shared" si="55"/>
        <v>0</v>
      </c>
      <c r="I252" s="300" t="e">
        <f t="shared" si="56"/>
        <v>#DIV/0!</v>
      </c>
      <c r="J252" s="216">
        <v>0</v>
      </c>
      <c r="K252" s="216">
        <v>0</v>
      </c>
      <c r="L252" s="216">
        <v>0</v>
      </c>
      <c r="M252" s="216"/>
    </row>
    <row r="253" spans="1:13" ht="13" thickBot="1" x14ac:dyDescent="0.3">
      <c r="A253" s="70"/>
      <c r="D253" s="218" t="s">
        <v>489</v>
      </c>
      <c r="E253" s="301">
        <f>SUM(E249:E252)</f>
        <v>0</v>
      </c>
      <c r="F253" s="301">
        <f>SUM(F249:F252)</f>
        <v>0</v>
      </c>
      <c r="G253" s="726">
        <f>SUM(G249:G252)</f>
        <v>0</v>
      </c>
      <c r="H253" s="299">
        <f t="shared" si="55"/>
        <v>0</v>
      </c>
      <c r="I253" s="300" t="e">
        <f t="shared" si="56"/>
        <v>#DIV/0!</v>
      </c>
      <c r="J253" s="301">
        <f t="shared" ref="J253" si="57">SUM(J251:J252)</f>
        <v>0</v>
      </c>
      <c r="K253" s="301">
        <f t="shared" ref="K253" si="58">SUM(K251:K252)</f>
        <v>0</v>
      </c>
      <c r="L253" s="301">
        <f t="shared" ref="L253" si="59">SUM(L251:L252)</f>
        <v>0</v>
      </c>
      <c r="M253" s="301"/>
    </row>
    <row r="254" spans="1:13" x14ac:dyDescent="0.25">
      <c r="A254" s="70"/>
      <c r="D254" s="184"/>
      <c r="E254" s="185"/>
      <c r="F254" s="185"/>
      <c r="G254" s="185"/>
      <c r="H254" s="413"/>
    </row>
    <row r="255" spans="1:13" x14ac:dyDescent="0.25">
      <c r="A255" s="70"/>
      <c r="D255" s="158" t="s">
        <v>439</v>
      </c>
      <c r="E255" s="185"/>
      <c r="F255" s="185"/>
      <c r="G255" s="185"/>
      <c r="H255" s="413"/>
    </row>
    <row r="256" spans="1:13" x14ac:dyDescent="0.25">
      <c r="A256" s="70"/>
      <c r="D256" s="13"/>
    </row>
    <row r="257" spans="1:13" x14ac:dyDescent="0.25">
      <c r="A257" s="70"/>
    </row>
    <row r="258" spans="1:13" ht="13" x14ac:dyDescent="0.25">
      <c r="A258" s="431" t="s">
        <v>431</v>
      </c>
      <c r="D258" s="288" t="s">
        <v>490</v>
      </c>
    </row>
    <row r="259" spans="1:13" x14ac:dyDescent="0.25">
      <c r="A259" s="70"/>
    </row>
    <row r="260" spans="1:13" ht="21" x14ac:dyDescent="0.25">
      <c r="A260" s="70"/>
      <c r="D260" s="942"/>
      <c r="E260" s="682" t="str">
        <f>$E$139</f>
        <v xml:space="preserve">Actual </v>
      </c>
      <c r="F260" s="682" t="s">
        <v>433</v>
      </c>
      <c r="G260" s="682" t="s">
        <v>96</v>
      </c>
      <c r="H260" s="942" t="s">
        <v>371</v>
      </c>
      <c r="I260" s="942"/>
      <c r="J260" s="942" t="s">
        <v>28</v>
      </c>
      <c r="K260" s="942"/>
      <c r="L260" s="942"/>
      <c r="M260" s="942" t="s">
        <v>29</v>
      </c>
    </row>
    <row r="261" spans="1:13" x14ac:dyDescent="0.25">
      <c r="A261" s="70"/>
      <c r="D261" s="942"/>
      <c r="E261" s="682" t="str">
        <f>E247</f>
        <v>2021/22</v>
      </c>
      <c r="F261" s="682" t="str">
        <f t="shared" ref="F261:G261" si="60">F247</f>
        <v>2022/23</v>
      </c>
      <c r="G261" s="682" t="str">
        <f t="shared" si="60"/>
        <v>2023/24</v>
      </c>
      <c r="H261" s="942"/>
      <c r="I261" s="942"/>
      <c r="J261" s="682" t="str">
        <f>J247</f>
        <v>2024/25</v>
      </c>
      <c r="K261" s="682" t="str">
        <f t="shared" ref="K261:L261" si="61">K247</f>
        <v>2025/26</v>
      </c>
      <c r="L261" s="682" t="str">
        <f t="shared" si="61"/>
        <v>2026/27</v>
      </c>
      <c r="M261" s="942" t="s">
        <v>35</v>
      </c>
    </row>
    <row r="262" spans="1:13" x14ac:dyDescent="0.25">
      <c r="A262" s="70"/>
      <c r="D262" s="942"/>
      <c r="E262" s="682" t="str">
        <f>$E$141</f>
        <v>$’000</v>
      </c>
      <c r="F262" s="682" t="s">
        <v>144</v>
      </c>
      <c r="G262" s="682" t="s">
        <v>144</v>
      </c>
      <c r="H262" s="682" t="s">
        <v>144</v>
      </c>
      <c r="I262" s="682" t="s">
        <v>37</v>
      </c>
      <c r="J262" s="682" t="s">
        <v>144</v>
      </c>
      <c r="K262" s="682" t="s">
        <v>144</v>
      </c>
      <c r="L262" s="682" t="s">
        <v>144</v>
      </c>
      <c r="M262" s="743" t="s">
        <v>35</v>
      </c>
    </row>
    <row r="263" spans="1:13" x14ac:dyDescent="0.25">
      <c r="A263" s="70"/>
      <c r="D263" s="215" t="s">
        <v>491</v>
      </c>
      <c r="E263" s="267">
        <v>0</v>
      </c>
      <c r="F263" s="267">
        <v>0</v>
      </c>
      <c r="G263" s="739">
        <v>0</v>
      </c>
      <c r="H263" s="313">
        <f>G263-F263</f>
        <v>0</v>
      </c>
      <c r="I263" s="298" t="e">
        <f>H263/F263</f>
        <v>#DIV/0!</v>
      </c>
      <c r="J263" s="216">
        <v>0</v>
      </c>
      <c r="K263" s="216">
        <v>0</v>
      </c>
      <c r="L263" s="216">
        <v>0</v>
      </c>
      <c r="M263" s="216"/>
    </row>
    <row r="264" spans="1:13" x14ac:dyDescent="0.25">
      <c r="A264" s="70"/>
      <c r="D264" s="215" t="s">
        <v>492</v>
      </c>
      <c r="E264" s="267">
        <v>0</v>
      </c>
      <c r="F264" s="267">
        <v>0</v>
      </c>
      <c r="G264" s="739">
        <v>0</v>
      </c>
      <c r="H264" s="313">
        <f t="shared" ref="H264:H267" si="62">G264-F264</f>
        <v>0</v>
      </c>
      <c r="I264" s="298" t="e">
        <f t="shared" ref="I264:I267" si="63">H264/F264</f>
        <v>#DIV/0!</v>
      </c>
      <c r="J264" s="216">
        <v>0</v>
      </c>
      <c r="K264" s="216">
        <v>0</v>
      </c>
      <c r="L264" s="216">
        <v>0</v>
      </c>
      <c r="M264" s="216"/>
    </row>
    <row r="265" spans="1:13" x14ac:dyDescent="0.25">
      <c r="A265" s="70"/>
      <c r="D265" s="215" t="s">
        <v>493</v>
      </c>
      <c r="E265" s="267">
        <v>0</v>
      </c>
      <c r="F265" s="267">
        <v>0</v>
      </c>
      <c r="G265" s="739">
        <v>0</v>
      </c>
      <c r="H265" s="313">
        <f t="shared" si="62"/>
        <v>0</v>
      </c>
      <c r="I265" s="298" t="e">
        <f t="shared" si="63"/>
        <v>#DIV/0!</v>
      </c>
      <c r="J265" s="216">
        <v>0</v>
      </c>
      <c r="K265" s="216">
        <v>0</v>
      </c>
      <c r="L265" s="216">
        <v>0</v>
      </c>
      <c r="M265" s="216"/>
    </row>
    <row r="266" spans="1:13" ht="13" thickBot="1" x14ac:dyDescent="0.3">
      <c r="A266" s="70"/>
      <c r="D266" s="245" t="s">
        <v>437</v>
      </c>
      <c r="E266" s="267">
        <v>0</v>
      </c>
      <c r="F266" s="267">
        <v>0</v>
      </c>
      <c r="G266" s="739">
        <v>0</v>
      </c>
      <c r="H266" s="314">
        <f t="shared" si="62"/>
        <v>0</v>
      </c>
      <c r="I266" s="300" t="e">
        <f t="shared" si="63"/>
        <v>#DIV/0!</v>
      </c>
      <c r="J266" s="216">
        <v>0</v>
      </c>
      <c r="K266" s="216">
        <v>0</v>
      </c>
      <c r="L266" s="216">
        <v>0</v>
      </c>
      <c r="M266" s="216"/>
    </row>
    <row r="267" spans="1:13" ht="13" thickBot="1" x14ac:dyDescent="0.3">
      <c r="A267" s="70"/>
      <c r="D267" s="218" t="s">
        <v>494</v>
      </c>
      <c r="E267" s="315">
        <f>SUM(E263:E266)</f>
        <v>0</v>
      </c>
      <c r="F267" s="315">
        <f>SUM(F263:F266)</f>
        <v>0</v>
      </c>
      <c r="G267" s="740">
        <f>SUM(G263:G266)</f>
        <v>0</v>
      </c>
      <c r="H267" s="315">
        <f t="shared" si="62"/>
        <v>0</v>
      </c>
      <c r="I267" s="302" t="e">
        <f t="shared" si="63"/>
        <v>#DIV/0!</v>
      </c>
      <c r="J267" s="301">
        <f t="shared" ref="J267" si="64">SUM(J265:J266)</f>
        <v>0</v>
      </c>
      <c r="K267" s="301">
        <f t="shared" ref="K267" si="65">SUM(K265:K266)</f>
        <v>0</v>
      </c>
      <c r="L267" s="301">
        <f t="shared" ref="L267" si="66">SUM(L265:L266)</f>
        <v>0</v>
      </c>
      <c r="M267" s="301"/>
    </row>
    <row r="268" spans="1:13" x14ac:dyDescent="0.25">
      <c r="A268" s="70"/>
      <c r="D268" s="223"/>
      <c r="E268" s="229"/>
      <c r="F268" s="268"/>
      <c r="G268" s="229"/>
      <c r="H268" s="224"/>
    </row>
    <row r="269" spans="1:13" x14ac:dyDescent="0.25">
      <c r="A269" s="70"/>
      <c r="D269" s="158" t="s">
        <v>439</v>
      </c>
      <c r="E269" s="229"/>
      <c r="F269" s="268"/>
      <c r="G269" s="229"/>
      <c r="H269" s="224"/>
    </row>
    <row r="270" spans="1:13" x14ac:dyDescent="0.25">
      <c r="A270" s="70"/>
    </row>
    <row r="271" spans="1:13" ht="13" x14ac:dyDescent="0.25">
      <c r="A271" s="431" t="s">
        <v>431</v>
      </c>
      <c r="D271" s="288" t="s">
        <v>495</v>
      </c>
    </row>
    <row r="272" spans="1:13" x14ac:dyDescent="0.25">
      <c r="A272" s="70"/>
    </row>
    <row r="273" spans="1:13" ht="21" x14ac:dyDescent="0.25">
      <c r="A273" s="70"/>
      <c r="D273" s="942"/>
      <c r="E273" s="682" t="str">
        <f>$E$139</f>
        <v xml:space="preserve">Actual </v>
      </c>
      <c r="F273" s="682" t="s">
        <v>433</v>
      </c>
      <c r="G273" s="682" t="s">
        <v>96</v>
      </c>
      <c r="H273" s="942" t="s">
        <v>371</v>
      </c>
      <c r="I273" s="942"/>
      <c r="J273" s="942" t="s">
        <v>28</v>
      </c>
      <c r="K273" s="942"/>
      <c r="L273" s="942"/>
      <c r="M273" s="942" t="s">
        <v>29</v>
      </c>
    </row>
    <row r="274" spans="1:13" x14ac:dyDescent="0.25">
      <c r="A274" s="70"/>
      <c r="D274" s="942"/>
      <c r="E274" s="682" t="str">
        <f>E261</f>
        <v>2021/22</v>
      </c>
      <c r="F274" s="682" t="str">
        <f t="shared" ref="F274:G274" si="67">F261</f>
        <v>2022/23</v>
      </c>
      <c r="G274" s="682" t="str">
        <f t="shared" si="67"/>
        <v>2023/24</v>
      </c>
      <c r="H274" s="942"/>
      <c r="I274" s="942"/>
      <c r="J274" s="682" t="str">
        <f>J261</f>
        <v>2024/25</v>
      </c>
      <c r="K274" s="682" t="str">
        <f t="shared" ref="K274:L274" si="68">K261</f>
        <v>2025/26</v>
      </c>
      <c r="L274" s="682" t="str">
        <f t="shared" si="68"/>
        <v>2026/27</v>
      </c>
      <c r="M274" s="942" t="s">
        <v>35</v>
      </c>
    </row>
    <row r="275" spans="1:13" x14ac:dyDescent="0.25">
      <c r="A275" s="70"/>
      <c r="D275" s="942"/>
      <c r="E275" s="682" t="str">
        <f>$E$141</f>
        <v>$’000</v>
      </c>
      <c r="F275" s="682" t="s">
        <v>144</v>
      </c>
      <c r="G275" s="682" t="s">
        <v>144</v>
      </c>
      <c r="H275" s="682" t="s">
        <v>144</v>
      </c>
      <c r="I275" s="682" t="s">
        <v>37</v>
      </c>
      <c r="J275" s="682" t="s">
        <v>144</v>
      </c>
      <c r="K275" s="682" t="s">
        <v>144</v>
      </c>
      <c r="L275" s="682" t="s">
        <v>144</v>
      </c>
      <c r="M275" s="743" t="s">
        <v>35</v>
      </c>
    </row>
    <row r="276" spans="1:13" ht="20" x14ac:dyDescent="0.25">
      <c r="A276" s="70"/>
      <c r="D276" s="215" t="s">
        <v>496</v>
      </c>
      <c r="E276" s="216">
        <v>0</v>
      </c>
      <c r="F276" s="216">
        <v>0</v>
      </c>
      <c r="G276" s="721">
        <v>0</v>
      </c>
      <c r="H276" s="297">
        <f>G276-F276</f>
        <v>0</v>
      </c>
      <c r="I276" s="298" t="e">
        <f>H276/F276</f>
        <v>#DIV/0!</v>
      </c>
      <c r="J276" s="216">
        <v>0</v>
      </c>
      <c r="K276" s="216">
        <v>0</v>
      </c>
      <c r="L276" s="216">
        <v>0</v>
      </c>
      <c r="M276" s="216"/>
    </row>
    <row r="277" spans="1:13" x14ac:dyDescent="0.25">
      <c r="A277" s="70"/>
      <c r="D277" s="215" t="s">
        <v>497</v>
      </c>
      <c r="E277" s="216">
        <v>0</v>
      </c>
      <c r="F277" s="216">
        <v>0</v>
      </c>
      <c r="G277" s="721">
        <v>0</v>
      </c>
      <c r="H277" s="297">
        <f t="shared" ref="H277:H280" si="69">G277-F277</f>
        <v>0</v>
      </c>
      <c r="I277" s="298" t="e">
        <f t="shared" ref="I277:I280" si="70">H277/F277</f>
        <v>#DIV/0!</v>
      </c>
      <c r="J277" s="216">
        <v>0</v>
      </c>
      <c r="K277" s="216">
        <v>0</v>
      </c>
      <c r="L277" s="216">
        <v>0</v>
      </c>
      <c r="M277" s="216"/>
    </row>
    <row r="278" spans="1:13" x14ac:dyDescent="0.25">
      <c r="A278" s="70"/>
      <c r="D278" s="215" t="s">
        <v>498</v>
      </c>
      <c r="E278" s="216">
        <v>0</v>
      </c>
      <c r="F278" s="216">
        <v>0</v>
      </c>
      <c r="G278" s="721">
        <v>0</v>
      </c>
      <c r="H278" s="297">
        <f t="shared" si="69"/>
        <v>0</v>
      </c>
      <c r="I278" s="298" t="e">
        <f t="shared" si="70"/>
        <v>#DIV/0!</v>
      </c>
      <c r="J278" s="216">
        <v>0</v>
      </c>
      <c r="K278" s="216">
        <v>0</v>
      </c>
      <c r="L278" s="216">
        <v>0</v>
      </c>
      <c r="M278" s="216"/>
    </row>
    <row r="279" spans="1:13" ht="13" thickBot="1" x14ac:dyDescent="0.3">
      <c r="A279" s="70"/>
      <c r="D279" s="245" t="s">
        <v>437</v>
      </c>
      <c r="E279" s="216">
        <v>0</v>
      </c>
      <c r="F279" s="216">
        <v>0</v>
      </c>
      <c r="G279" s="721">
        <v>0</v>
      </c>
      <c r="H279" s="299">
        <f t="shared" si="69"/>
        <v>0</v>
      </c>
      <c r="I279" s="300" t="e">
        <f t="shared" si="70"/>
        <v>#DIV/0!</v>
      </c>
      <c r="J279" s="216">
        <v>0</v>
      </c>
      <c r="K279" s="216">
        <v>0</v>
      </c>
      <c r="L279" s="216">
        <v>0</v>
      </c>
      <c r="M279" s="216"/>
    </row>
    <row r="280" spans="1:13" ht="13" thickBot="1" x14ac:dyDescent="0.3">
      <c r="A280" s="70"/>
      <c r="D280" s="218" t="s">
        <v>499</v>
      </c>
      <c r="E280" s="301">
        <f>SUM(E276:E279)</f>
        <v>0</v>
      </c>
      <c r="F280" s="301">
        <f>SUM(F276:F279)</f>
        <v>0</v>
      </c>
      <c r="G280" s="726">
        <f>SUM(G276:G279)</f>
        <v>0</v>
      </c>
      <c r="H280" s="299">
        <f t="shared" si="69"/>
        <v>0</v>
      </c>
      <c r="I280" s="300" t="e">
        <f t="shared" si="70"/>
        <v>#DIV/0!</v>
      </c>
      <c r="J280" s="301">
        <f t="shared" ref="J280" si="71">SUM(J278:J279)</f>
        <v>0</v>
      </c>
      <c r="K280" s="301">
        <f t="shared" ref="K280" si="72">SUM(K278:K279)</f>
        <v>0</v>
      </c>
      <c r="L280" s="301">
        <f t="shared" ref="L280" si="73">SUM(L278:L279)</f>
        <v>0</v>
      </c>
      <c r="M280" s="301"/>
    </row>
    <row r="281" spans="1:13" x14ac:dyDescent="0.25">
      <c r="A281" s="70"/>
      <c r="D281" s="223"/>
      <c r="E281" s="221"/>
      <c r="F281" s="222"/>
      <c r="G281" s="221"/>
      <c r="H281" s="224"/>
    </row>
    <row r="282" spans="1:13" x14ac:dyDescent="0.25">
      <c r="A282" s="70"/>
      <c r="D282" s="158" t="s">
        <v>439</v>
      </c>
      <c r="E282" s="221"/>
      <c r="F282" s="222"/>
      <c r="G282" s="221"/>
      <c r="H282" s="224"/>
    </row>
    <row r="283" spans="1:13" x14ac:dyDescent="0.25">
      <c r="A283" s="70"/>
      <c r="D283" s="158"/>
      <c r="E283" s="221"/>
      <c r="F283" s="222"/>
      <c r="G283" s="221"/>
      <c r="H283" s="224"/>
    </row>
    <row r="284" spans="1:13" ht="13" x14ac:dyDescent="0.25">
      <c r="A284" s="431" t="s">
        <v>431</v>
      </c>
      <c r="D284" s="288" t="s">
        <v>500</v>
      </c>
    </row>
    <row r="285" spans="1:13" x14ac:dyDescent="0.25">
      <c r="A285" s="70"/>
    </row>
    <row r="286" spans="1:13" ht="21" x14ac:dyDescent="0.25">
      <c r="A286" s="70"/>
      <c r="D286" s="682"/>
      <c r="E286" s="682" t="str">
        <f>$E$139</f>
        <v xml:space="preserve">Actual </v>
      </c>
      <c r="F286" s="682" t="s">
        <v>433</v>
      </c>
      <c r="G286" s="682" t="s">
        <v>96</v>
      </c>
      <c r="H286" s="942" t="s">
        <v>371</v>
      </c>
      <c r="I286" s="942"/>
      <c r="J286" s="942" t="s">
        <v>28</v>
      </c>
      <c r="K286" s="942"/>
      <c r="L286" s="942"/>
      <c r="M286" s="942" t="s">
        <v>29</v>
      </c>
    </row>
    <row r="287" spans="1:13" x14ac:dyDescent="0.25">
      <c r="A287" s="70"/>
      <c r="D287" s="682"/>
      <c r="E287" s="682" t="str">
        <f>E274</f>
        <v>2021/22</v>
      </c>
      <c r="F287" s="682" t="str">
        <f t="shared" ref="F287:G287" si="74">F274</f>
        <v>2022/23</v>
      </c>
      <c r="G287" s="682" t="str">
        <f t="shared" si="74"/>
        <v>2023/24</v>
      </c>
      <c r="H287" s="942"/>
      <c r="I287" s="942"/>
      <c r="J287" s="682" t="str">
        <f>J274</f>
        <v>2024/25</v>
      </c>
      <c r="K287" s="682" t="str">
        <f t="shared" ref="K287:L287" si="75">K274</f>
        <v>2025/26</v>
      </c>
      <c r="L287" s="682" t="str">
        <f t="shared" si="75"/>
        <v>2026/27</v>
      </c>
      <c r="M287" s="942" t="s">
        <v>35</v>
      </c>
    </row>
    <row r="288" spans="1:13" x14ac:dyDescent="0.25">
      <c r="A288" s="70"/>
      <c r="D288" s="682"/>
      <c r="E288" s="682" t="str">
        <f>$E$141</f>
        <v>$’000</v>
      </c>
      <c r="F288" s="682" t="s">
        <v>144</v>
      </c>
      <c r="G288" s="682" t="s">
        <v>144</v>
      </c>
      <c r="H288" s="682" t="s">
        <v>144</v>
      </c>
      <c r="I288" s="682" t="s">
        <v>37</v>
      </c>
      <c r="J288" s="682" t="s">
        <v>144</v>
      </c>
      <c r="K288" s="682" t="s">
        <v>144</v>
      </c>
      <c r="L288" s="682" t="s">
        <v>144</v>
      </c>
      <c r="M288" s="743" t="s">
        <v>35</v>
      </c>
    </row>
    <row r="289" spans="1:13" x14ac:dyDescent="0.25">
      <c r="A289" s="70"/>
      <c r="D289" s="215" t="s">
        <v>287</v>
      </c>
      <c r="E289" s="216">
        <v>0</v>
      </c>
      <c r="F289" s="216">
        <v>0</v>
      </c>
      <c r="G289" s="721">
        <v>0</v>
      </c>
      <c r="H289" s="297">
        <f>G289-F289</f>
        <v>0</v>
      </c>
      <c r="I289" s="298" t="e">
        <f>H289/F289</f>
        <v>#DIV/0!</v>
      </c>
      <c r="J289" s="216">
        <v>0</v>
      </c>
      <c r="K289" s="216">
        <v>0</v>
      </c>
      <c r="L289" s="216">
        <v>0</v>
      </c>
      <c r="M289" s="216"/>
    </row>
    <row r="290" spans="1:13" x14ac:dyDescent="0.25">
      <c r="A290" s="70"/>
      <c r="D290" s="215" t="s">
        <v>501</v>
      </c>
      <c r="E290" s="216">
        <v>0</v>
      </c>
      <c r="F290" s="216">
        <v>0</v>
      </c>
      <c r="G290" s="721">
        <v>0</v>
      </c>
      <c r="H290" s="297">
        <f t="shared" ref="H290:H293" si="76">G290-F290</f>
        <v>0</v>
      </c>
      <c r="I290" s="298" t="e">
        <f t="shared" ref="I290:I293" si="77">H290/F290</f>
        <v>#DIV/0!</v>
      </c>
      <c r="J290" s="216">
        <v>0</v>
      </c>
      <c r="K290" s="216">
        <v>0</v>
      </c>
      <c r="L290" s="216">
        <v>0</v>
      </c>
      <c r="M290" s="216"/>
    </row>
    <row r="291" spans="1:13" x14ac:dyDescent="0.25">
      <c r="A291" s="70"/>
      <c r="D291" s="215" t="s">
        <v>304</v>
      </c>
      <c r="E291" s="216">
        <v>0</v>
      </c>
      <c r="F291" s="216">
        <v>0</v>
      </c>
      <c r="G291" s="721">
        <v>0</v>
      </c>
      <c r="H291" s="297">
        <f t="shared" si="76"/>
        <v>0</v>
      </c>
      <c r="I291" s="298" t="e">
        <f t="shared" si="77"/>
        <v>#DIV/0!</v>
      </c>
      <c r="J291" s="216">
        <v>0</v>
      </c>
      <c r="K291" s="216">
        <v>0</v>
      </c>
      <c r="L291" s="216">
        <v>0</v>
      </c>
      <c r="M291" s="216"/>
    </row>
    <row r="292" spans="1:13" ht="13" thickBot="1" x14ac:dyDescent="0.3">
      <c r="A292" s="70"/>
      <c r="D292" s="245" t="s">
        <v>437</v>
      </c>
      <c r="E292" s="216">
        <v>0</v>
      </c>
      <c r="F292" s="216">
        <v>0</v>
      </c>
      <c r="G292" s="721">
        <v>0</v>
      </c>
      <c r="H292" s="299">
        <f t="shared" si="76"/>
        <v>0</v>
      </c>
      <c r="I292" s="300" t="e">
        <f t="shared" si="77"/>
        <v>#DIV/0!</v>
      </c>
      <c r="J292" s="216">
        <v>0</v>
      </c>
      <c r="K292" s="216">
        <v>0</v>
      </c>
      <c r="L292" s="216">
        <v>0</v>
      </c>
      <c r="M292" s="216"/>
    </row>
    <row r="293" spans="1:13" ht="13" thickBot="1" x14ac:dyDescent="0.3">
      <c r="A293" s="70"/>
      <c r="D293" s="218" t="s">
        <v>502</v>
      </c>
      <c r="E293" s="316">
        <f>SUM(E289:E292)</f>
        <v>0</v>
      </c>
      <c r="F293" s="316">
        <f>SUM(F289:F292)</f>
        <v>0</v>
      </c>
      <c r="G293" s="741">
        <f>SUM(G289:G292)</f>
        <v>0</v>
      </c>
      <c r="H293" s="299">
        <f t="shared" si="76"/>
        <v>0</v>
      </c>
      <c r="I293" s="300" t="e">
        <f t="shared" si="77"/>
        <v>#DIV/0!</v>
      </c>
      <c r="J293" s="301">
        <f t="shared" ref="J293" si="78">SUM(J291:J292)</f>
        <v>0</v>
      </c>
      <c r="K293" s="301">
        <f t="shared" ref="K293" si="79">SUM(K291:K292)</f>
        <v>0</v>
      </c>
      <c r="L293" s="301">
        <f t="shared" ref="L293" si="80">SUM(L291:L292)</f>
        <v>0</v>
      </c>
      <c r="M293" s="301"/>
    </row>
    <row r="294" spans="1:13" x14ac:dyDescent="0.25">
      <c r="A294" s="70"/>
      <c r="D294" s="184"/>
      <c r="E294" s="185"/>
      <c r="F294" s="185"/>
      <c r="G294" s="185"/>
      <c r="H294" s="413"/>
    </row>
    <row r="295" spans="1:13" x14ac:dyDescent="0.25">
      <c r="A295" s="70"/>
      <c r="D295" s="158" t="s">
        <v>439</v>
      </c>
      <c r="E295" s="185"/>
      <c r="F295" s="185"/>
      <c r="G295" s="185"/>
      <c r="H295" s="413"/>
    </row>
    <row r="296" spans="1:13" x14ac:dyDescent="0.25">
      <c r="A296" s="70"/>
      <c r="D296" s="158"/>
      <c r="E296" s="185"/>
      <c r="F296" s="185"/>
      <c r="G296" s="185"/>
      <c r="H296" s="413"/>
    </row>
    <row r="297" spans="1:13" ht="13" x14ac:dyDescent="0.25">
      <c r="A297" s="431" t="s">
        <v>431</v>
      </c>
      <c r="D297" s="288" t="s">
        <v>503</v>
      </c>
      <c r="E297" s="185"/>
      <c r="F297" s="185"/>
      <c r="G297" s="185"/>
      <c r="H297" s="413"/>
    </row>
    <row r="298" spans="1:13" x14ac:dyDescent="0.25">
      <c r="A298" s="70"/>
      <c r="D298" s="158"/>
      <c r="E298" s="185"/>
      <c r="F298" s="185"/>
      <c r="G298" s="185"/>
      <c r="H298" s="413"/>
    </row>
    <row r="299" spans="1:13" ht="21" x14ac:dyDescent="0.25">
      <c r="A299" s="70"/>
      <c r="D299" s="682"/>
      <c r="E299" s="682" t="str">
        <f>$E$139</f>
        <v xml:space="preserve">Actual </v>
      </c>
      <c r="F299" s="682" t="s">
        <v>433</v>
      </c>
      <c r="G299" s="682" t="s">
        <v>96</v>
      </c>
      <c r="H299" s="942" t="s">
        <v>371</v>
      </c>
      <c r="I299" s="942"/>
      <c r="J299" s="942" t="s">
        <v>28</v>
      </c>
      <c r="K299" s="942"/>
      <c r="L299" s="942"/>
      <c r="M299" s="942" t="s">
        <v>29</v>
      </c>
    </row>
    <row r="300" spans="1:13" x14ac:dyDescent="0.25">
      <c r="A300" s="70"/>
      <c r="D300" s="682"/>
      <c r="E300" s="682" t="str">
        <f>E287</f>
        <v>2021/22</v>
      </c>
      <c r="F300" s="682" t="str">
        <f t="shared" ref="F300:G300" si="81">F287</f>
        <v>2022/23</v>
      </c>
      <c r="G300" s="682" t="str">
        <f t="shared" si="81"/>
        <v>2023/24</v>
      </c>
      <c r="H300" s="942"/>
      <c r="I300" s="942"/>
      <c r="J300" s="682" t="str">
        <f>J287</f>
        <v>2024/25</v>
      </c>
      <c r="K300" s="682" t="str">
        <f t="shared" ref="K300:L300" si="82">K287</f>
        <v>2025/26</v>
      </c>
      <c r="L300" s="682" t="str">
        <f t="shared" si="82"/>
        <v>2026/27</v>
      </c>
      <c r="M300" s="942" t="s">
        <v>35</v>
      </c>
    </row>
    <row r="301" spans="1:13" x14ac:dyDescent="0.25">
      <c r="A301" s="70"/>
      <c r="D301" s="682"/>
      <c r="E301" s="682" t="str">
        <f>$E$141</f>
        <v>$’000</v>
      </c>
      <c r="F301" s="682" t="s">
        <v>144</v>
      </c>
      <c r="G301" s="682" t="s">
        <v>144</v>
      </c>
      <c r="H301" s="682" t="s">
        <v>144</v>
      </c>
      <c r="I301" s="682" t="s">
        <v>37</v>
      </c>
      <c r="J301" s="682" t="s">
        <v>144</v>
      </c>
      <c r="K301" s="682" t="s">
        <v>144</v>
      </c>
      <c r="L301" s="682" t="s">
        <v>144</v>
      </c>
      <c r="M301" s="743" t="s">
        <v>35</v>
      </c>
    </row>
    <row r="302" spans="1:13" x14ac:dyDescent="0.25">
      <c r="A302" s="70"/>
      <c r="D302" s="215" t="s">
        <v>218</v>
      </c>
      <c r="E302" s="216">
        <v>0</v>
      </c>
      <c r="F302" s="216">
        <v>0</v>
      </c>
      <c r="G302" s="721">
        <v>0</v>
      </c>
      <c r="H302" s="297">
        <f>G302-F302</f>
        <v>0</v>
      </c>
      <c r="I302" s="298" t="e">
        <f>H302/F302</f>
        <v>#DIV/0!</v>
      </c>
      <c r="J302" s="216">
        <v>0</v>
      </c>
      <c r="K302" s="216">
        <v>0</v>
      </c>
      <c r="L302" s="216">
        <v>0</v>
      </c>
      <c r="M302" s="216"/>
    </row>
    <row r="303" spans="1:13" ht="13" thickBot="1" x14ac:dyDescent="0.3">
      <c r="A303" s="70"/>
      <c r="D303" s="245" t="s">
        <v>437</v>
      </c>
      <c r="E303" s="216">
        <v>0</v>
      </c>
      <c r="F303" s="216">
        <v>0</v>
      </c>
      <c r="G303" s="721">
        <v>0</v>
      </c>
      <c r="H303" s="299">
        <f t="shared" ref="H303:H304" si="83">G303-F303</f>
        <v>0</v>
      </c>
      <c r="I303" s="300" t="e">
        <f t="shared" ref="I303:I304" si="84">H303/F303</f>
        <v>#DIV/0!</v>
      </c>
      <c r="J303" s="216">
        <v>0</v>
      </c>
      <c r="K303" s="216">
        <v>0</v>
      </c>
      <c r="L303" s="216">
        <v>0</v>
      </c>
      <c r="M303" s="216"/>
    </row>
    <row r="304" spans="1:13" ht="13" thickBot="1" x14ac:dyDescent="0.3">
      <c r="A304" s="70"/>
      <c r="D304" s="218" t="s">
        <v>504</v>
      </c>
      <c r="E304" s="316">
        <f>SUM(E302:E303)</f>
        <v>0</v>
      </c>
      <c r="F304" s="316">
        <f>SUM(F302:F303)</f>
        <v>0</v>
      </c>
      <c r="G304" s="741">
        <f>SUM(G302:G303)</f>
        <v>0</v>
      </c>
      <c r="H304" s="299">
        <f t="shared" si="83"/>
        <v>0</v>
      </c>
      <c r="I304" s="300" t="e">
        <f t="shared" si="84"/>
        <v>#DIV/0!</v>
      </c>
      <c r="J304" s="301">
        <f t="shared" ref="J304" si="85">SUM(J302:J303)</f>
        <v>0</v>
      </c>
      <c r="K304" s="301">
        <f t="shared" ref="K304" si="86">SUM(K302:K303)</f>
        <v>0</v>
      </c>
      <c r="L304" s="301">
        <f t="shared" ref="L304" si="87">SUM(L302:L303)</f>
        <v>0</v>
      </c>
      <c r="M304" s="301"/>
    </row>
    <row r="305" spans="1:13" x14ac:dyDescent="0.25">
      <c r="A305" s="70"/>
      <c r="D305" s="158"/>
      <c r="E305" s="185"/>
      <c r="F305" s="185"/>
      <c r="G305" s="185"/>
      <c r="H305" s="413"/>
    </row>
    <row r="306" spans="1:13" ht="13" x14ac:dyDescent="0.25">
      <c r="A306" s="431" t="s">
        <v>431</v>
      </c>
      <c r="D306" s="288" t="s">
        <v>505</v>
      </c>
      <c r="E306" s="185"/>
      <c r="F306" s="185"/>
      <c r="G306" s="185"/>
      <c r="H306" s="413"/>
    </row>
    <row r="307" spans="1:13" x14ac:dyDescent="0.25">
      <c r="A307" s="70"/>
      <c r="D307" s="158"/>
      <c r="E307" s="185"/>
      <c r="F307" s="185"/>
      <c r="G307" s="185"/>
      <c r="H307" s="413"/>
    </row>
    <row r="308" spans="1:13" ht="21" x14ac:dyDescent="0.25">
      <c r="A308" s="70"/>
      <c r="D308" s="682"/>
      <c r="E308" s="682" t="str">
        <f>$E$139</f>
        <v xml:space="preserve">Actual </v>
      </c>
      <c r="F308" s="682" t="s">
        <v>433</v>
      </c>
      <c r="G308" s="682" t="s">
        <v>96</v>
      </c>
      <c r="H308" s="942" t="s">
        <v>371</v>
      </c>
      <c r="I308" s="942"/>
      <c r="J308" s="942" t="s">
        <v>28</v>
      </c>
      <c r="K308" s="942"/>
      <c r="L308" s="942"/>
      <c r="M308" s="942" t="s">
        <v>29</v>
      </c>
    </row>
    <row r="309" spans="1:13" x14ac:dyDescent="0.25">
      <c r="A309" s="70"/>
      <c r="D309" s="682"/>
      <c r="E309" s="682" t="str">
        <f>E300</f>
        <v>2021/22</v>
      </c>
      <c r="F309" s="682" t="str">
        <f t="shared" ref="F309:G309" si="88">F300</f>
        <v>2022/23</v>
      </c>
      <c r="G309" s="682" t="str">
        <f t="shared" si="88"/>
        <v>2023/24</v>
      </c>
      <c r="H309" s="942"/>
      <c r="I309" s="942"/>
      <c r="J309" s="682" t="str">
        <f>J300</f>
        <v>2024/25</v>
      </c>
      <c r="K309" s="682" t="str">
        <f t="shared" ref="K309:L309" si="89">K300</f>
        <v>2025/26</v>
      </c>
      <c r="L309" s="682" t="str">
        <f t="shared" si="89"/>
        <v>2026/27</v>
      </c>
      <c r="M309" s="942" t="s">
        <v>35</v>
      </c>
    </row>
    <row r="310" spans="1:13" x14ac:dyDescent="0.25">
      <c r="A310" s="70"/>
      <c r="D310" s="682"/>
      <c r="E310" s="682" t="str">
        <f>$E$141</f>
        <v>$’000</v>
      </c>
      <c r="F310" s="682" t="s">
        <v>144</v>
      </c>
      <c r="G310" s="682" t="s">
        <v>144</v>
      </c>
      <c r="H310" s="682" t="s">
        <v>144</v>
      </c>
      <c r="I310" s="682" t="s">
        <v>37</v>
      </c>
      <c r="J310" s="682" t="s">
        <v>144</v>
      </c>
      <c r="K310" s="682" t="s">
        <v>144</v>
      </c>
      <c r="L310" s="682" t="s">
        <v>144</v>
      </c>
      <c r="M310" s="743" t="s">
        <v>35</v>
      </c>
    </row>
    <row r="311" spans="1:13" x14ac:dyDescent="0.25">
      <c r="A311" s="70"/>
      <c r="D311" s="215" t="s">
        <v>506</v>
      </c>
      <c r="E311" s="216">
        <v>0</v>
      </c>
      <c r="F311" s="216">
        <v>0</v>
      </c>
      <c r="G311" s="721">
        <v>0</v>
      </c>
      <c r="H311" s="297">
        <f>G311-F311</f>
        <v>0</v>
      </c>
      <c r="I311" s="298" t="e">
        <f>H311/F311</f>
        <v>#DIV/0!</v>
      </c>
      <c r="J311" s="216">
        <v>0</v>
      </c>
      <c r="K311" s="216">
        <v>0</v>
      </c>
      <c r="L311" s="216">
        <v>0</v>
      </c>
      <c r="M311" s="216"/>
    </row>
    <row r="312" spans="1:13" ht="13" thickBot="1" x14ac:dyDescent="0.3">
      <c r="A312" s="70"/>
      <c r="D312" s="245" t="s">
        <v>437</v>
      </c>
      <c r="E312" s="216">
        <v>0</v>
      </c>
      <c r="F312" s="216">
        <v>0</v>
      </c>
      <c r="G312" s="721">
        <v>0</v>
      </c>
      <c r="H312" s="299">
        <f t="shared" ref="H312:H313" si="90">G312-F312</f>
        <v>0</v>
      </c>
      <c r="I312" s="300" t="e">
        <f t="shared" ref="I312:I313" si="91">H312/F312</f>
        <v>#DIV/0!</v>
      </c>
      <c r="J312" s="216">
        <v>0</v>
      </c>
      <c r="K312" s="216">
        <v>0</v>
      </c>
      <c r="L312" s="216">
        <v>0</v>
      </c>
      <c r="M312" s="216"/>
    </row>
    <row r="313" spans="1:13" ht="13" thickBot="1" x14ac:dyDescent="0.3">
      <c r="A313" s="70"/>
      <c r="D313" s="218" t="s">
        <v>507</v>
      </c>
      <c r="E313" s="316">
        <f>SUM(E311:E312)</f>
        <v>0</v>
      </c>
      <c r="F313" s="316">
        <f>SUM(F311:F312)</f>
        <v>0</v>
      </c>
      <c r="G313" s="741">
        <f>SUM(G311:G312)</f>
        <v>0</v>
      </c>
      <c r="H313" s="299">
        <f t="shared" si="90"/>
        <v>0</v>
      </c>
      <c r="I313" s="300" t="e">
        <f t="shared" si="91"/>
        <v>#DIV/0!</v>
      </c>
      <c r="J313" s="301">
        <f t="shared" ref="J313" si="92">SUM(J311:J312)</f>
        <v>0</v>
      </c>
      <c r="K313" s="301">
        <f t="shared" ref="K313" si="93">SUM(K311:K312)</f>
        <v>0</v>
      </c>
      <c r="L313" s="301">
        <f t="shared" ref="L313" si="94">SUM(L311:L312)</f>
        <v>0</v>
      </c>
      <c r="M313" s="301"/>
    </row>
    <row r="314" spans="1:13" x14ac:dyDescent="0.25">
      <c r="A314" s="70"/>
    </row>
    <row r="315" spans="1:13" ht="13" x14ac:dyDescent="0.25">
      <c r="A315" s="431" t="s">
        <v>431</v>
      </c>
      <c r="D315" s="288" t="s">
        <v>508</v>
      </c>
    </row>
    <row r="316" spans="1:13" x14ac:dyDescent="0.25">
      <c r="A316" s="70"/>
    </row>
    <row r="317" spans="1:13" x14ac:dyDescent="0.25">
      <c r="A317" s="70"/>
      <c r="D317" s="269" t="s">
        <v>509</v>
      </c>
      <c r="E317" s="185"/>
      <c r="F317" s="185"/>
      <c r="G317" s="185"/>
      <c r="H317" s="413"/>
    </row>
    <row r="318" spans="1:13" x14ac:dyDescent="0.25">
      <c r="A318" s="70"/>
      <c r="D318" s="184"/>
      <c r="E318" s="185"/>
      <c r="F318" s="185"/>
      <c r="G318" s="185"/>
      <c r="H318" s="413"/>
    </row>
    <row r="319" spans="1:13" ht="21" x14ac:dyDescent="0.25">
      <c r="A319" s="70"/>
      <c r="D319" s="682"/>
      <c r="E319" s="682" t="str">
        <f>$E$139</f>
        <v xml:space="preserve">Actual </v>
      </c>
      <c r="F319" s="682" t="s">
        <v>433</v>
      </c>
      <c r="G319" s="682" t="s">
        <v>96</v>
      </c>
      <c r="H319" s="942" t="s">
        <v>371</v>
      </c>
      <c r="I319" s="942"/>
      <c r="J319" s="942" t="s">
        <v>28</v>
      </c>
      <c r="K319" s="942"/>
      <c r="L319" s="942"/>
      <c r="M319" s="942" t="s">
        <v>29</v>
      </c>
    </row>
    <row r="320" spans="1:13" x14ac:dyDescent="0.25">
      <c r="A320" s="70"/>
      <c r="D320" s="682"/>
      <c r="E320" s="682" t="str">
        <f>E309</f>
        <v>2021/22</v>
      </c>
      <c r="F320" s="682" t="str">
        <f t="shared" ref="F320:G320" si="95">F309</f>
        <v>2022/23</v>
      </c>
      <c r="G320" s="682" t="str">
        <f t="shared" si="95"/>
        <v>2023/24</v>
      </c>
      <c r="H320" s="942"/>
      <c r="I320" s="942"/>
      <c r="J320" s="682" t="str">
        <f>J309</f>
        <v>2024/25</v>
      </c>
      <c r="K320" s="682" t="str">
        <f t="shared" ref="K320:L320" si="96">K309</f>
        <v>2025/26</v>
      </c>
      <c r="L320" s="682" t="str">
        <f t="shared" si="96"/>
        <v>2026/27</v>
      </c>
      <c r="M320" s="942" t="s">
        <v>35</v>
      </c>
    </row>
    <row r="321" spans="1:13" x14ac:dyDescent="0.25">
      <c r="A321" s="70"/>
      <c r="D321" s="682"/>
      <c r="E321" s="682" t="str">
        <f>$E$141</f>
        <v>$’000</v>
      </c>
      <c r="F321" s="682" t="s">
        <v>144</v>
      </c>
      <c r="G321" s="682" t="s">
        <v>144</v>
      </c>
      <c r="H321" s="682" t="s">
        <v>144</v>
      </c>
      <c r="I321" s="682" t="s">
        <v>37</v>
      </c>
      <c r="J321" s="682" t="s">
        <v>144</v>
      </c>
      <c r="K321" s="682" t="s">
        <v>144</v>
      </c>
      <c r="L321" s="682" t="s">
        <v>144</v>
      </c>
      <c r="M321" s="743" t="s">
        <v>35</v>
      </c>
    </row>
    <row r="322" spans="1:13" x14ac:dyDescent="0.25">
      <c r="A322" s="70"/>
      <c r="D322" s="226" t="s">
        <v>510</v>
      </c>
      <c r="E322" s="216">
        <v>0</v>
      </c>
      <c r="F322" s="216">
        <v>0</v>
      </c>
      <c r="G322" s="721">
        <v>0</v>
      </c>
      <c r="H322" s="297">
        <f>G322-F322</f>
        <v>0</v>
      </c>
      <c r="I322" s="298" t="e">
        <f>H322/F322</f>
        <v>#DIV/0!</v>
      </c>
      <c r="J322" s="216">
        <v>0</v>
      </c>
      <c r="K322" s="216">
        <v>0</v>
      </c>
      <c r="L322" s="216">
        <v>0</v>
      </c>
      <c r="M322" s="216"/>
    </row>
    <row r="323" spans="1:13" x14ac:dyDescent="0.25">
      <c r="A323" s="70"/>
      <c r="D323" s="226" t="s">
        <v>510</v>
      </c>
      <c r="E323" s="216">
        <v>0</v>
      </c>
      <c r="F323" s="216">
        <v>0</v>
      </c>
      <c r="G323" s="721">
        <v>0</v>
      </c>
      <c r="H323" s="297">
        <f t="shared" ref="H323:H326" si="97">G323-F323</f>
        <v>0</v>
      </c>
      <c r="I323" s="298" t="e">
        <f t="shared" ref="I323:I326" si="98">H323/F323</f>
        <v>#DIV/0!</v>
      </c>
      <c r="J323" s="216">
        <v>0</v>
      </c>
      <c r="K323" s="216">
        <v>0</v>
      </c>
      <c r="L323" s="216">
        <v>0</v>
      </c>
      <c r="M323" s="216"/>
    </row>
    <row r="324" spans="1:13" x14ac:dyDescent="0.25">
      <c r="A324" s="70"/>
      <c r="D324" s="226" t="s">
        <v>510</v>
      </c>
      <c r="E324" s="216">
        <v>0</v>
      </c>
      <c r="F324" s="216">
        <v>0</v>
      </c>
      <c r="G324" s="721">
        <v>0</v>
      </c>
      <c r="H324" s="297">
        <f t="shared" si="97"/>
        <v>0</v>
      </c>
      <c r="I324" s="298" t="e">
        <f t="shared" si="98"/>
        <v>#DIV/0!</v>
      </c>
      <c r="J324" s="216">
        <v>0</v>
      </c>
      <c r="K324" s="216">
        <v>0</v>
      </c>
      <c r="L324" s="216">
        <v>0</v>
      </c>
      <c r="M324" s="216"/>
    </row>
    <row r="325" spans="1:13" ht="13" thickBot="1" x14ac:dyDescent="0.3">
      <c r="A325" s="70"/>
      <c r="D325" s="245" t="s">
        <v>511</v>
      </c>
      <c r="E325" s="216">
        <v>0</v>
      </c>
      <c r="F325" s="216">
        <v>0</v>
      </c>
      <c r="G325" s="721">
        <v>0</v>
      </c>
      <c r="H325" s="299">
        <f t="shared" si="97"/>
        <v>0</v>
      </c>
      <c r="I325" s="300" t="e">
        <f t="shared" si="98"/>
        <v>#DIV/0!</v>
      </c>
      <c r="J325" s="216">
        <v>0</v>
      </c>
      <c r="K325" s="216">
        <v>0</v>
      </c>
      <c r="L325" s="216">
        <v>0</v>
      </c>
      <c r="M325" s="216"/>
    </row>
    <row r="326" spans="1:13" ht="13" thickBot="1" x14ac:dyDescent="0.3">
      <c r="A326" s="70"/>
      <c r="D326" s="218" t="s">
        <v>512</v>
      </c>
      <c r="E326" s="301">
        <f>SUM(E322:E325)</f>
        <v>0</v>
      </c>
      <c r="F326" s="301">
        <f>SUM(F322:F325)</f>
        <v>0</v>
      </c>
      <c r="G326" s="726">
        <f>SUM(G322:G325)</f>
        <v>0</v>
      </c>
      <c r="H326" s="299">
        <f t="shared" si="97"/>
        <v>0</v>
      </c>
      <c r="I326" s="300" t="e">
        <f t="shared" si="98"/>
        <v>#DIV/0!</v>
      </c>
      <c r="J326" s="301">
        <f t="shared" ref="J326" si="99">SUM(J324:J325)</f>
        <v>0</v>
      </c>
      <c r="K326" s="301">
        <f t="shared" ref="K326" si="100">SUM(K324:K325)</f>
        <v>0</v>
      </c>
      <c r="L326" s="301">
        <f t="shared" ref="L326" si="101">SUM(L324:L325)</f>
        <v>0</v>
      </c>
      <c r="M326" s="301"/>
    </row>
    <row r="327" spans="1:13" x14ac:dyDescent="0.25">
      <c r="A327" s="70"/>
      <c r="D327" s="184"/>
      <c r="E327" s="185"/>
      <c r="F327" s="185"/>
      <c r="G327" s="185"/>
      <c r="H327" s="413"/>
    </row>
    <row r="328" spans="1:13" x14ac:dyDescent="0.25">
      <c r="A328" s="70"/>
      <c r="D328" s="158" t="s">
        <v>439</v>
      </c>
      <c r="E328" s="185"/>
      <c r="F328" s="185"/>
      <c r="G328" s="185"/>
      <c r="H328" s="413"/>
    </row>
    <row r="329" spans="1:13" x14ac:dyDescent="0.25">
      <c r="A329" s="70"/>
      <c r="D329" s="184"/>
      <c r="E329" s="185"/>
      <c r="F329" s="185"/>
      <c r="G329" s="185"/>
      <c r="H329" s="413"/>
    </row>
    <row r="330" spans="1:13" x14ac:dyDescent="0.25">
      <c r="A330" s="70"/>
      <c r="D330" s="184"/>
      <c r="E330" s="185"/>
      <c r="F330" s="185"/>
      <c r="G330" s="185"/>
      <c r="H330" s="413"/>
    </row>
    <row r="331" spans="1:13" ht="13" x14ac:dyDescent="0.25">
      <c r="A331" s="70"/>
      <c r="D331" s="720" t="s">
        <v>513</v>
      </c>
    </row>
    <row r="332" spans="1:13" x14ac:dyDescent="0.25">
      <c r="A332" s="70"/>
    </row>
    <row r="333" spans="1:13" ht="13" x14ac:dyDescent="0.25">
      <c r="A333" s="70"/>
      <c r="D333" s="288" t="s">
        <v>514</v>
      </c>
      <c r="E333" s="25"/>
      <c r="F333" s="25"/>
    </row>
    <row r="334" spans="1:13" ht="16.5" x14ac:dyDescent="0.25">
      <c r="A334" s="70"/>
      <c r="D334" s="100"/>
      <c r="E334" s="25"/>
      <c r="F334" s="25"/>
    </row>
    <row r="335" spans="1:13" x14ac:dyDescent="0.25">
      <c r="A335" s="70"/>
      <c r="D335" s="158" t="s">
        <v>515</v>
      </c>
      <c r="E335" s="25"/>
      <c r="F335" s="25"/>
    </row>
    <row r="336" spans="1:13" x14ac:dyDescent="0.25">
      <c r="A336" s="70"/>
      <c r="D336" s="13"/>
      <c r="E336" s="25"/>
      <c r="F336" s="25"/>
    </row>
    <row r="337" spans="1:13" ht="13" x14ac:dyDescent="0.25">
      <c r="A337" s="70"/>
      <c r="D337" s="288" t="s">
        <v>516</v>
      </c>
      <c r="E337" s="25"/>
      <c r="F337" s="25"/>
    </row>
    <row r="338" spans="1:13" ht="16.5" x14ac:dyDescent="0.25">
      <c r="A338" s="70"/>
      <c r="D338" s="100"/>
      <c r="E338" s="25"/>
      <c r="F338" s="25"/>
    </row>
    <row r="339" spans="1:13" x14ac:dyDescent="0.25">
      <c r="A339" s="70"/>
      <c r="D339" s="158" t="s">
        <v>515</v>
      </c>
      <c r="E339" s="25"/>
      <c r="F339" s="25"/>
    </row>
    <row r="340" spans="1:13" x14ac:dyDescent="0.25">
      <c r="A340" s="70"/>
      <c r="D340" s="13"/>
      <c r="E340" s="25"/>
      <c r="F340" s="25"/>
    </row>
    <row r="341" spans="1:13" ht="14.5" x14ac:dyDescent="0.25">
      <c r="A341" s="70"/>
      <c r="D341" s="101"/>
      <c r="E341" s="25"/>
      <c r="F341" s="25"/>
    </row>
    <row r="342" spans="1:13" ht="13" x14ac:dyDescent="0.25">
      <c r="A342" s="431" t="s">
        <v>517</v>
      </c>
      <c r="D342" s="288" t="s">
        <v>518</v>
      </c>
      <c r="E342" s="25"/>
      <c r="F342" s="25"/>
    </row>
    <row r="343" spans="1:13" x14ac:dyDescent="0.25">
      <c r="A343" s="70"/>
      <c r="D343" s="877" t="s">
        <v>519</v>
      </c>
      <c r="E343" s="877"/>
      <c r="F343" s="877"/>
      <c r="G343" s="877"/>
      <c r="H343" s="877"/>
    </row>
    <row r="344" spans="1:13" x14ac:dyDescent="0.25">
      <c r="A344" s="70"/>
      <c r="D344" s="270"/>
      <c r="E344" s="239"/>
      <c r="F344" s="239"/>
      <c r="G344" s="185"/>
      <c r="H344" s="413"/>
    </row>
    <row r="345" spans="1:13" ht="21" x14ac:dyDescent="0.25">
      <c r="A345" s="70"/>
      <c r="D345" s="682"/>
      <c r="E345" s="682" t="str">
        <f>$E$139</f>
        <v xml:space="preserve">Actual </v>
      </c>
      <c r="F345" s="682" t="s">
        <v>433</v>
      </c>
      <c r="G345" s="682" t="s">
        <v>96</v>
      </c>
      <c r="H345" s="883" t="s">
        <v>28</v>
      </c>
      <c r="I345" s="883"/>
      <c r="J345" s="883"/>
      <c r="L345" s="56"/>
      <c r="M345" s="25"/>
    </row>
    <row r="346" spans="1:13" x14ac:dyDescent="0.25">
      <c r="A346" s="70"/>
      <c r="D346" s="942"/>
      <c r="E346" s="682" t="str">
        <f>E320</f>
        <v>2021/22</v>
      </c>
      <c r="F346" s="682" t="str">
        <f t="shared" ref="F346:G346" si="102">F320</f>
        <v>2022/23</v>
      </c>
      <c r="G346" s="682" t="str">
        <f t="shared" si="102"/>
        <v>2023/24</v>
      </c>
      <c r="H346" s="682" t="str">
        <f>J320</f>
        <v>2024/25</v>
      </c>
      <c r="I346" s="682" t="str">
        <f t="shared" ref="I346:J346" si="103">K320</f>
        <v>2025/26</v>
      </c>
      <c r="J346" s="682" t="str">
        <f t="shared" si="103"/>
        <v>2026/27</v>
      </c>
      <c r="L346" s="56"/>
      <c r="M346" s="25"/>
    </row>
    <row r="347" spans="1:13" x14ac:dyDescent="0.25">
      <c r="A347" s="70"/>
      <c r="D347" s="942"/>
      <c r="E347" s="682" t="str">
        <f>$E$141</f>
        <v>$’000</v>
      </c>
      <c r="F347" s="682" t="s">
        <v>47</v>
      </c>
      <c r="G347" s="682" t="s">
        <v>47</v>
      </c>
      <c r="H347" s="682" t="s">
        <v>47</v>
      </c>
      <c r="I347" s="682" t="s">
        <v>47</v>
      </c>
      <c r="J347" s="682" t="s">
        <v>47</v>
      </c>
      <c r="L347" s="56"/>
      <c r="M347" s="25"/>
    </row>
    <row r="348" spans="1:13" ht="14.25" customHeight="1" x14ac:dyDescent="0.25">
      <c r="A348" s="70"/>
      <c r="D348" s="215" t="s">
        <v>520</v>
      </c>
      <c r="E348" s="216">
        <v>0</v>
      </c>
      <c r="F348" s="216">
        <v>0</v>
      </c>
      <c r="G348" s="736">
        <v>0</v>
      </c>
      <c r="H348" s="216">
        <v>0</v>
      </c>
      <c r="I348" s="216">
        <v>0</v>
      </c>
      <c r="J348" s="216">
        <v>0</v>
      </c>
      <c r="L348" s="56"/>
      <c r="M348" s="25"/>
    </row>
    <row r="349" spans="1:13" x14ac:dyDescent="0.25">
      <c r="A349" s="70"/>
      <c r="D349" s="215" t="s">
        <v>521</v>
      </c>
      <c r="E349" s="216">
        <v>0</v>
      </c>
      <c r="F349" s="216">
        <v>0</v>
      </c>
      <c r="G349" s="736">
        <v>0</v>
      </c>
      <c r="H349" s="216">
        <v>0</v>
      </c>
      <c r="I349" s="216">
        <v>0</v>
      </c>
      <c r="J349" s="216">
        <v>0</v>
      </c>
      <c r="L349" s="56"/>
      <c r="M349" s="25"/>
    </row>
    <row r="350" spans="1:13" ht="13" thickBot="1" x14ac:dyDescent="0.3">
      <c r="A350" s="70"/>
      <c r="D350" s="215" t="s">
        <v>522</v>
      </c>
      <c r="E350" s="217">
        <v>0</v>
      </c>
      <c r="F350" s="217">
        <v>0</v>
      </c>
      <c r="G350" s="723">
        <v>0</v>
      </c>
      <c r="H350" s="217">
        <v>0</v>
      </c>
      <c r="I350" s="217">
        <v>0</v>
      </c>
      <c r="J350" s="217">
        <v>0</v>
      </c>
      <c r="L350" s="56"/>
      <c r="M350" s="25"/>
    </row>
    <row r="351" spans="1:13" ht="13" thickBot="1" x14ac:dyDescent="0.3">
      <c r="A351" s="70"/>
      <c r="D351" s="218" t="s">
        <v>523</v>
      </c>
      <c r="E351" s="299">
        <f t="shared" ref="E351:J351" si="104">SUM(E348:E350)</f>
        <v>0</v>
      </c>
      <c r="F351" s="299">
        <f t="shared" si="104"/>
        <v>0</v>
      </c>
      <c r="G351" s="723">
        <f t="shared" si="104"/>
        <v>0</v>
      </c>
      <c r="H351" s="299">
        <f t="shared" si="104"/>
        <v>0</v>
      </c>
      <c r="I351" s="299">
        <f t="shared" si="104"/>
        <v>0</v>
      </c>
      <c r="J351" s="299">
        <f t="shared" si="104"/>
        <v>0</v>
      </c>
      <c r="L351" s="56"/>
      <c r="M351" s="25"/>
    </row>
    <row r="352" spans="1:13" x14ac:dyDescent="0.25">
      <c r="A352" s="70"/>
      <c r="D352" s="223"/>
      <c r="E352" s="303"/>
      <c r="F352" s="303"/>
      <c r="G352" s="860"/>
      <c r="H352" s="303"/>
      <c r="I352" s="303"/>
      <c r="J352" s="303"/>
      <c r="L352" s="56"/>
      <c r="M352" s="25"/>
    </row>
    <row r="353" spans="1:15" x14ac:dyDescent="0.25">
      <c r="A353" s="70"/>
      <c r="D353" s="862" t="s">
        <v>897</v>
      </c>
      <c r="E353" s="863">
        <v>0</v>
      </c>
      <c r="F353" s="863">
        <v>0</v>
      </c>
      <c r="G353" s="863">
        <v>0</v>
      </c>
      <c r="H353" s="863">
        <v>0</v>
      </c>
      <c r="I353" s="863">
        <v>0</v>
      </c>
      <c r="J353" s="863">
        <v>0</v>
      </c>
      <c r="L353" s="56"/>
      <c r="M353" s="25"/>
      <c r="O353" s="133" t="s">
        <v>896</v>
      </c>
    </row>
    <row r="354" spans="1:15" x14ac:dyDescent="0.25">
      <c r="A354" s="70"/>
      <c r="D354" s="325"/>
      <c r="E354" s="240"/>
      <c r="F354" s="240"/>
      <c r="G354" s="240"/>
      <c r="H354" s="296"/>
    </row>
    <row r="355" spans="1:15" ht="13" x14ac:dyDescent="0.25">
      <c r="A355" s="70"/>
      <c r="D355" s="326" t="s">
        <v>524</v>
      </c>
      <c r="E355" s="327"/>
      <c r="F355" s="327"/>
      <c r="G355" s="85"/>
      <c r="H355" s="70"/>
    </row>
    <row r="356" spans="1:15" ht="27" customHeight="1" x14ac:dyDescent="0.25">
      <c r="A356" s="70"/>
      <c r="D356" s="893" t="s">
        <v>525</v>
      </c>
      <c r="E356" s="893"/>
      <c r="F356" s="893"/>
      <c r="G356" s="893"/>
      <c r="H356" s="893"/>
      <c r="I356" s="893"/>
      <c r="J356" s="893"/>
      <c r="K356" s="893"/>
      <c r="L356" s="893"/>
    </row>
    <row r="357" spans="1:15" x14ac:dyDescent="0.25">
      <c r="A357" s="70"/>
      <c r="D357" s="415"/>
      <c r="E357" s="415"/>
      <c r="F357" s="415"/>
      <c r="G357" s="415"/>
      <c r="H357" s="415"/>
    </row>
    <row r="358" spans="1:15" ht="21" x14ac:dyDescent="0.25">
      <c r="A358" s="70"/>
      <c r="D358" s="682"/>
      <c r="E358" s="682" t="str">
        <f>$E$139</f>
        <v xml:space="preserve">Actual </v>
      </c>
      <c r="F358" s="682" t="s">
        <v>433</v>
      </c>
      <c r="G358" s="682" t="s">
        <v>96</v>
      </c>
      <c r="H358" s="883" t="s">
        <v>28</v>
      </c>
      <c r="I358" s="883"/>
      <c r="J358" s="883"/>
      <c r="L358" s="56"/>
      <c r="M358" s="25"/>
    </row>
    <row r="359" spans="1:15" x14ac:dyDescent="0.25">
      <c r="A359" s="70"/>
      <c r="D359" s="942"/>
      <c r="E359" s="682" t="str">
        <f>E346</f>
        <v>2021/22</v>
      </c>
      <c r="F359" s="682" t="str">
        <f t="shared" ref="F359:J359" si="105">F346</f>
        <v>2022/23</v>
      </c>
      <c r="G359" s="682" t="str">
        <f t="shared" si="105"/>
        <v>2023/24</v>
      </c>
      <c r="H359" s="682" t="str">
        <f t="shared" si="105"/>
        <v>2024/25</v>
      </c>
      <c r="I359" s="682" t="str">
        <f t="shared" si="105"/>
        <v>2025/26</v>
      </c>
      <c r="J359" s="682" t="str">
        <f t="shared" si="105"/>
        <v>2026/27</v>
      </c>
      <c r="L359" s="56"/>
      <c r="M359" s="25"/>
    </row>
    <row r="360" spans="1:15" x14ac:dyDescent="0.25">
      <c r="A360" s="70"/>
      <c r="D360" s="942"/>
      <c r="E360" s="682" t="str">
        <f>$E$141</f>
        <v>$’000</v>
      </c>
      <c r="F360" s="682" t="s">
        <v>47</v>
      </c>
      <c r="G360" s="682" t="s">
        <v>47</v>
      </c>
      <c r="H360" s="682" t="s">
        <v>47</v>
      </c>
      <c r="I360" s="682" t="s">
        <v>47</v>
      </c>
      <c r="J360" s="682" t="s">
        <v>47</v>
      </c>
      <c r="L360" s="56"/>
      <c r="M360" s="25"/>
    </row>
    <row r="361" spans="1:15" x14ac:dyDescent="0.25">
      <c r="A361" s="70"/>
      <c r="D361" s="318" t="s">
        <v>215</v>
      </c>
      <c r="E361" s="216">
        <v>0</v>
      </c>
      <c r="F361" s="216">
        <v>0</v>
      </c>
      <c r="G361" s="736">
        <v>0</v>
      </c>
      <c r="H361" s="216">
        <v>0</v>
      </c>
      <c r="I361" s="216">
        <v>0</v>
      </c>
      <c r="J361" s="216">
        <v>0</v>
      </c>
      <c r="L361" s="56"/>
      <c r="M361" s="25"/>
    </row>
    <row r="362" spans="1:15" x14ac:dyDescent="0.25">
      <c r="A362" s="70"/>
      <c r="D362" s="328" t="s">
        <v>287</v>
      </c>
      <c r="E362" s="216">
        <v>0</v>
      </c>
      <c r="F362" s="216">
        <v>0</v>
      </c>
      <c r="G362" s="736">
        <v>0</v>
      </c>
      <c r="H362" s="216">
        <v>0</v>
      </c>
      <c r="I362" s="216">
        <v>0</v>
      </c>
      <c r="J362" s="216">
        <v>0</v>
      </c>
      <c r="L362" s="56"/>
      <c r="M362" s="25"/>
    </row>
    <row r="363" spans="1:15" x14ac:dyDescent="0.25">
      <c r="A363" s="70"/>
      <c r="D363" s="328" t="s">
        <v>526</v>
      </c>
      <c r="E363" s="216">
        <v>0</v>
      </c>
      <c r="F363" s="216">
        <v>0</v>
      </c>
      <c r="G363" s="736">
        <v>0</v>
      </c>
      <c r="H363" s="216">
        <v>0</v>
      </c>
      <c r="I363" s="216">
        <v>0</v>
      </c>
      <c r="J363" s="216">
        <v>0</v>
      </c>
      <c r="L363" s="56"/>
      <c r="M363" s="25"/>
    </row>
    <row r="364" spans="1:15" ht="13" thickBot="1" x14ac:dyDescent="0.3">
      <c r="A364" s="70"/>
      <c r="D364" s="328" t="s">
        <v>527</v>
      </c>
      <c r="E364" s="217">
        <v>0</v>
      </c>
      <c r="F364" s="217">
        <v>0</v>
      </c>
      <c r="G364" s="723">
        <v>0</v>
      </c>
      <c r="H364" s="217">
        <v>0</v>
      </c>
      <c r="I364" s="217">
        <v>0</v>
      </c>
      <c r="J364" s="217">
        <v>0</v>
      </c>
      <c r="L364" s="56"/>
      <c r="M364" s="25"/>
    </row>
    <row r="365" spans="1:15" ht="13" thickBot="1" x14ac:dyDescent="0.3">
      <c r="A365" s="70"/>
      <c r="D365" s="318" t="s">
        <v>528</v>
      </c>
      <c r="E365" s="299">
        <f t="shared" ref="E365:J365" si="106">SUM(E361:E364)</f>
        <v>0</v>
      </c>
      <c r="F365" s="299">
        <f t="shared" si="106"/>
        <v>0</v>
      </c>
      <c r="G365" s="723">
        <f t="shared" si="106"/>
        <v>0</v>
      </c>
      <c r="H365" s="299">
        <f t="shared" si="106"/>
        <v>0</v>
      </c>
      <c r="I365" s="299">
        <f t="shared" si="106"/>
        <v>0</v>
      </c>
      <c r="J365" s="299">
        <f t="shared" si="106"/>
        <v>0</v>
      </c>
      <c r="L365" s="56"/>
      <c r="M365" s="25"/>
    </row>
    <row r="366" spans="1:15" x14ac:dyDescent="0.25">
      <c r="A366" s="70"/>
      <c r="D366" s="324"/>
      <c r="E366" s="216"/>
      <c r="F366" s="216"/>
      <c r="G366" s="736"/>
      <c r="H366" s="216"/>
      <c r="I366" s="216"/>
      <c r="J366" s="216"/>
      <c r="L366" s="56"/>
      <c r="M366" s="25"/>
    </row>
    <row r="367" spans="1:15" x14ac:dyDescent="0.25">
      <c r="A367" s="70"/>
      <c r="D367" s="318" t="s">
        <v>228</v>
      </c>
      <c r="E367" s="216"/>
      <c r="F367" s="216"/>
      <c r="G367" s="736"/>
      <c r="H367" s="216"/>
      <c r="I367" s="216"/>
      <c r="J367" s="216"/>
      <c r="L367" s="56"/>
      <c r="M367" s="25"/>
    </row>
    <row r="368" spans="1:15" x14ac:dyDescent="0.25">
      <c r="A368" s="70"/>
      <c r="D368" s="318" t="s">
        <v>529</v>
      </c>
      <c r="E368" s="216"/>
      <c r="F368" s="216"/>
      <c r="G368" s="736"/>
      <c r="H368" s="216"/>
      <c r="I368" s="216"/>
      <c r="J368" s="216"/>
      <c r="L368" s="56"/>
      <c r="M368" s="25"/>
    </row>
    <row r="369" spans="1:13" x14ac:dyDescent="0.25">
      <c r="A369" s="70"/>
      <c r="D369" s="328" t="s">
        <v>530</v>
      </c>
      <c r="E369" s="216">
        <v>0</v>
      </c>
      <c r="F369" s="216">
        <v>0</v>
      </c>
      <c r="G369" s="736">
        <v>0</v>
      </c>
      <c r="H369" s="216">
        <v>0</v>
      </c>
      <c r="I369" s="216">
        <v>0</v>
      </c>
      <c r="J369" s="216">
        <v>0</v>
      </c>
      <c r="L369" s="56"/>
      <c r="M369" s="25"/>
    </row>
    <row r="370" spans="1:13" x14ac:dyDescent="0.25">
      <c r="A370" s="70"/>
      <c r="D370" s="328" t="s">
        <v>297</v>
      </c>
      <c r="E370" s="216">
        <v>0</v>
      </c>
      <c r="F370" s="216">
        <v>0</v>
      </c>
      <c r="G370" s="736">
        <v>0</v>
      </c>
      <c r="H370" s="216">
        <v>0</v>
      </c>
      <c r="I370" s="216">
        <v>0</v>
      </c>
      <c r="J370" s="216">
        <v>0</v>
      </c>
      <c r="L370" s="56"/>
      <c r="M370" s="25"/>
    </row>
    <row r="371" spans="1:13" ht="13" thickBot="1" x14ac:dyDescent="0.3">
      <c r="A371" s="70"/>
      <c r="D371" s="328" t="s">
        <v>527</v>
      </c>
      <c r="E371" s="217">
        <v>0</v>
      </c>
      <c r="F371" s="217">
        <v>0</v>
      </c>
      <c r="G371" s="723">
        <v>0</v>
      </c>
      <c r="H371" s="217">
        <v>0</v>
      </c>
      <c r="I371" s="217">
        <v>0</v>
      </c>
      <c r="J371" s="217">
        <v>0</v>
      </c>
      <c r="L371" s="56"/>
      <c r="M371" s="25"/>
    </row>
    <row r="372" spans="1:13" ht="13" thickBot="1" x14ac:dyDescent="0.3">
      <c r="A372" s="70"/>
      <c r="D372" s="329" t="s">
        <v>531</v>
      </c>
      <c r="E372" s="217">
        <f t="shared" ref="E372:J372" si="107">SUM(E369:E371)</f>
        <v>0</v>
      </c>
      <c r="F372" s="217">
        <f t="shared" si="107"/>
        <v>0</v>
      </c>
      <c r="G372" s="723">
        <f t="shared" si="107"/>
        <v>0</v>
      </c>
      <c r="H372" s="217">
        <f t="shared" si="107"/>
        <v>0</v>
      </c>
      <c r="I372" s="217">
        <f t="shared" si="107"/>
        <v>0</v>
      </c>
      <c r="J372" s="217">
        <f t="shared" si="107"/>
        <v>0</v>
      </c>
      <c r="L372" s="56"/>
      <c r="M372" s="25"/>
    </row>
    <row r="373" spans="1:13" x14ac:dyDescent="0.25">
      <c r="A373" s="70"/>
      <c r="D373" s="318" t="s">
        <v>532</v>
      </c>
      <c r="E373" s="216"/>
      <c r="F373" s="216"/>
      <c r="G373" s="736"/>
      <c r="H373" s="216"/>
      <c r="I373" s="216"/>
      <c r="J373" s="216"/>
      <c r="L373" s="56"/>
      <c r="M373" s="25"/>
    </row>
    <row r="374" spans="1:13" x14ac:dyDescent="0.25">
      <c r="A374" s="70"/>
      <c r="D374" s="328" t="s">
        <v>530</v>
      </c>
      <c r="E374" s="216">
        <v>0</v>
      </c>
      <c r="F374" s="216">
        <v>0</v>
      </c>
      <c r="G374" s="736">
        <v>0</v>
      </c>
      <c r="H374" s="216">
        <v>0</v>
      </c>
      <c r="I374" s="216">
        <v>0</v>
      </c>
      <c r="J374" s="216">
        <v>0</v>
      </c>
      <c r="L374" s="56"/>
      <c r="M374" s="25"/>
    </row>
    <row r="375" spans="1:13" x14ac:dyDescent="0.25">
      <c r="A375" s="70"/>
      <c r="D375" s="328" t="s">
        <v>297</v>
      </c>
      <c r="E375" s="216">
        <v>0</v>
      </c>
      <c r="F375" s="216">
        <v>0</v>
      </c>
      <c r="G375" s="736">
        <v>0</v>
      </c>
      <c r="H375" s="216">
        <v>0</v>
      </c>
      <c r="I375" s="216">
        <v>0</v>
      </c>
      <c r="J375" s="216">
        <v>0</v>
      </c>
      <c r="L375" s="56"/>
      <c r="M375" s="25"/>
    </row>
    <row r="376" spans="1:13" ht="13" thickBot="1" x14ac:dyDescent="0.3">
      <c r="A376" s="70"/>
      <c r="D376" s="328" t="s">
        <v>527</v>
      </c>
      <c r="E376" s="217">
        <v>0</v>
      </c>
      <c r="F376" s="217">
        <v>0</v>
      </c>
      <c r="G376" s="723">
        <v>0</v>
      </c>
      <c r="H376" s="217">
        <v>0</v>
      </c>
      <c r="I376" s="217">
        <v>0</v>
      </c>
      <c r="J376" s="217">
        <v>0</v>
      </c>
      <c r="L376" s="56"/>
      <c r="M376" s="25"/>
    </row>
    <row r="377" spans="1:13" ht="13" thickBot="1" x14ac:dyDescent="0.3">
      <c r="A377" s="70"/>
      <c r="D377" s="329" t="s">
        <v>533</v>
      </c>
      <c r="E377" s="217">
        <f t="shared" ref="E377:J377" si="108">SUM(E374:E376)</f>
        <v>0</v>
      </c>
      <c r="F377" s="217">
        <f t="shared" si="108"/>
        <v>0</v>
      </c>
      <c r="G377" s="723">
        <f t="shared" si="108"/>
        <v>0</v>
      </c>
      <c r="H377" s="217">
        <f t="shared" si="108"/>
        <v>0</v>
      </c>
      <c r="I377" s="217">
        <f t="shared" si="108"/>
        <v>0</v>
      </c>
      <c r="J377" s="217">
        <f t="shared" si="108"/>
        <v>0</v>
      </c>
      <c r="L377" s="56"/>
      <c r="M377" s="25"/>
    </row>
    <row r="378" spans="1:13" ht="13" thickBot="1" x14ac:dyDescent="0.3">
      <c r="A378" s="70"/>
      <c r="D378" s="330" t="s">
        <v>534</v>
      </c>
      <c r="E378" s="299">
        <f t="shared" ref="E378" si="109">E372+E377</f>
        <v>0</v>
      </c>
      <c r="F378" s="299">
        <f t="shared" ref="F378:H378" si="110">F372+F377</f>
        <v>0</v>
      </c>
      <c r="G378" s="723">
        <f>G372+G377</f>
        <v>0</v>
      </c>
      <c r="H378" s="299">
        <f t="shared" si="110"/>
        <v>0</v>
      </c>
      <c r="I378" s="299">
        <f t="shared" ref="I378:J378" si="111">I372+I377</f>
        <v>0</v>
      </c>
      <c r="J378" s="299">
        <f t="shared" si="111"/>
        <v>0</v>
      </c>
      <c r="L378" s="56"/>
      <c r="M378" s="25"/>
    </row>
    <row r="379" spans="1:13" x14ac:dyDescent="0.25">
      <c r="A379" s="70"/>
    </row>
    <row r="380" spans="1:13" ht="76.5" customHeight="1" x14ac:dyDescent="0.25">
      <c r="A380" s="70"/>
      <c r="D380" s="893" t="s">
        <v>535</v>
      </c>
      <c r="E380" s="893"/>
      <c r="F380" s="893"/>
      <c r="G380" s="893"/>
      <c r="H380" s="893"/>
    </row>
    <row r="381" spans="1:13" x14ac:dyDescent="0.25">
      <c r="A381" s="70"/>
    </row>
    <row r="382" spans="1:13" ht="13" x14ac:dyDescent="0.25">
      <c r="A382" s="70"/>
      <c r="D382" s="720" t="s">
        <v>536</v>
      </c>
    </row>
    <row r="383" spans="1:13" ht="16.5" x14ac:dyDescent="0.25">
      <c r="A383" s="70"/>
      <c r="D383" s="100"/>
    </row>
    <row r="384" spans="1:13" ht="13" x14ac:dyDescent="0.25">
      <c r="A384" s="70"/>
      <c r="D384" s="288" t="s">
        <v>537</v>
      </c>
    </row>
    <row r="385" spans="1:12" ht="16.5" x14ac:dyDescent="0.25">
      <c r="A385" s="70"/>
      <c r="D385" s="100"/>
    </row>
    <row r="386" spans="1:12" ht="31.15" customHeight="1" x14ac:dyDescent="0.25">
      <c r="A386" s="70"/>
      <c r="D386" s="879" t="s">
        <v>538</v>
      </c>
      <c r="E386" s="879"/>
      <c r="F386" s="879"/>
      <c r="G386" s="879"/>
      <c r="H386" s="879"/>
      <c r="I386" s="879"/>
      <c r="J386" s="879"/>
      <c r="K386" s="879"/>
      <c r="L386" s="879"/>
    </row>
    <row r="387" spans="1:12" ht="16.5" x14ac:dyDescent="0.25">
      <c r="A387" s="70"/>
      <c r="D387" s="100"/>
    </row>
    <row r="388" spans="1:12" ht="13" x14ac:dyDescent="0.25">
      <c r="A388" s="70"/>
      <c r="D388" s="288" t="s">
        <v>539</v>
      </c>
    </row>
    <row r="389" spans="1:12" ht="16.5" x14ac:dyDescent="0.25">
      <c r="A389" s="70"/>
      <c r="D389" s="100"/>
    </row>
    <row r="390" spans="1:12" x14ac:dyDescent="0.25">
      <c r="A390" s="70"/>
      <c r="D390" s="158" t="s">
        <v>540</v>
      </c>
    </row>
    <row r="391" spans="1:12" x14ac:dyDescent="0.25">
      <c r="A391" s="70"/>
    </row>
    <row r="392" spans="1:12" x14ac:dyDescent="0.25">
      <c r="A392" s="70"/>
    </row>
    <row r="393" spans="1:12" x14ac:dyDescent="0.25">
      <c r="A393" s="70"/>
    </row>
    <row r="394" spans="1:12" x14ac:dyDescent="0.25">
      <c r="A394" s="70"/>
    </row>
    <row r="395" spans="1:12" x14ac:dyDescent="0.25">
      <c r="A395" s="70"/>
    </row>
    <row r="396" spans="1:12" x14ac:dyDescent="0.25">
      <c r="A396" s="70"/>
    </row>
    <row r="397" spans="1:12" x14ac:dyDescent="0.25">
      <c r="A397" s="70"/>
    </row>
    <row r="398" spans="1:12" x14ac:dyDescent="0.25">
      <c r="A398" s="70"/>
    </row>
    <row r="399" spans="1:12" x14ac:dyDescent="0.25">
      <c r="A399" s="70"/>
    </row>
    <row r="400" spans="1:12" x14ac:dyDescent="0.25">
      <c r="A400" s="70"/>
    </row>
    <row r="401" spans="1:1" x14ac:dyDescent="0.25">
      <c r="A401" s="70"/>
    </row>
    <row r="402" spans="1:1" x14ac:dyDescent="0.25">
      <c r="A402" s="70"/>
    </row>
    <row r="403" spans="1:1" x14ac:dyDescent="0.25">
      <c r="A403" s="70"/>
    </row>
    <row r="404" spans="1:1" x14ac:dyDescent="0.25">
      <c r="A404" s="70"/>
    </row>
    <row r="405" spans="1:1" x14ac:dyDescent="0.25">
      <c r="A405" s="70"/>
    </row>
    <row r="406" spans="1:1" x14ac:dyDescent="0.25">
      <c r="A406" s="70"/>
    </row>
    <row r="407" spans="1:1" x14ac:dyDescent="0.25">
      <c r="A407" s="70"/>
    </row>
    <row r="408" spans="1:1" x14ac:dyDescent="0.25">
      <c r="A408" s="70"/>
    </row>
    <row r="409" spans="1:1" x14ac:dyDescent="0.25">
      <c r="A409" s="70"/>
    </row>
    <row r="410" spans="1:1" x14ac:dyDescent="0.25">
      <c r="A410" s="70"/>
    </row>
    <row r="411" spans="1:1" x14ac:dyDescent="0.25">
      <c r="A411" s="70"/>
    </row>
    <row r="412" spans="1:1" x14ac:dyDescent="0.25">
      <c r="A412" s="70"/>
    </row>
    <row r="413" spans="1:1" x14ac:dyDescent="0.25">
      <c r="A413" s="70"/>
    </row>
    <row r="414" spans="1:1" x14ac:dyDescent="0.25">
      <c r="A414" s="70"/>
    </row>
    <row r="415" spans="1:1" x14ac:dyDescent="0.25">
      <c r="A415" s="70"/>
    </row>
    <row r="416" spans="1:1" x14ac:dyDescent="0.25">
      <c r="A416" s="70"/>
    </row>
    <row r="417" spans="1:4" x14ac:dyDescent="0.25">
      <c r="A417" s="70"/>
    </row>
    <row r="418" spans="1:4" ht="13" x14ac:dyDescent="0.25">
      <c r="A418" s="70"/>
      <c r="D418" s="720" t="s">
        <v>541</v>
      </c>
    </row>
    <row r="419" spans="1:4" x14ac:dyDescent="0.25">
      <c r="A419" s="70"/>
      <c r="D419" s="13"/>
    </row>
    <row r="420" spans="1:4" x14ac:dyDescent="0.25">
      <c r="A420" s="70"/>
      <c r="D420" s="13"/>
    </row>
    <row r="421" spans="1:4" ht="13" x14ac:dyDescent="0.25">
      <c r="A421" s="70"/>
      <c r="D421" s="288" t="s">
        <v>542</v>
      </c>
    </row>
    <row r="422" spans="1:4" ht="16.5" x14ac:dyDescent="0.25">
      <c r="A422" s="70"/>
      <c r="D422" s="100"/>
    </row>
    <row r="423" spans="1:4" x14ac:dyDescent="0.25">
      <c r="A423" s="70"/>
      <c r="D423" s="158" t="s">
        <v>439</v>
      </c>
    </row>
    <row r="424" spans="1:4" x14ac:dyDescent="0.25">
      <c r="A424" s="70"/>
      <c r="D424" s="13"/>
    </row>
    <row r="425" spans="1:4" x14ac:dyDescent="0.25">
      <c r="A425" s="70"/>
      <c r="D425" s="13"/>
    </row>
    <row r="426" spans="1:4" ht="13" x14ac:dyDescent="0.25">
      <c r="A426" s="70"/>
      <c r="D426" s="288" t="s">
        <v>543</v>
      </c>
    </row>
    <row r="427" spans="1:4" ht="16.5" x14ac:dyDescent="0.25">
      <c r="A427" s="70"/>
      <c r="D427" s="100"/>
    </row>
    <row r="428" spans="1:4" x14ac:dyDescent="0.25">
      <c r="A428" s="70"/>
      <c r="D428" s="158" t="s">
        <v>439</v>
      </c>
    </row>
    <row r="429" spans="1:4" x14ac:dyDescent="0.25">
      <c r="A429" s="70"/>
      <c r="D429" s="13"/>
    </row>
    <row r="430" spans="1:4" x14ac:dyDescent="0.25">
      <c r="A430" s="70"/>
      <c r="D430" s="13"/>
    </row>
    <row r="431" spans="1:4" ht="13" x14ac:dyDescent="0.25">
      <c r="A431" s="70"/>
      <c r="D431" s="288" t="s">
        <v>544</v>
      </c>
    </row>
    <row r="432" spans="1:4" ht="16.5" x14ac:dyDescent="0.25">
      <c r="A432" s="70"/>
      <c r="D432" s="100"/>
    </row>
    <row r="433" spans="1:4" x14ac:dyDescent="0.25">
      <c r="A433" s="70"/>
      <c r="D433" s="158" t="s">
        <v>439</v>
      </c>
    </row>
    <row r="434" spans="1:4" x14ac:dyDescent="0.25">
      <c r="A434" s="70"/>
    </row>
    <row r="435" spans="1:4" x14ac:dyDescent="0.25">
      <c r="A435" s="70"/>
    </row>
    <row r="436" spans="1:4" x14ac:dyDescent="0.25">
      <c r="A436" s="70"/>
    </row>
    <row r="437" spans="1:4" x14ac:dyDescent="0.25">
      <c r="A437" s="70"/>
    </row>
    <row r="438" spans="1:4" x14ac:dyDescent="0.25">
      <c r="A438" s="70"/>
    </row>
    <row r="439" spans="1:4" x14ac:dyDescent="0.25">
      <c r="A439" s="70"/>
    </row>
    <row r="440" spans="1:4" x14ac:dyDescent="0.25">
      <c r="A440" s="70"/>
    </row>
    <row r="441" spans="1:4" x14ac:dyDescent="0.25">
      <c r="A441" s="70"/>
    </row>
    <row r="442" spans="1:4" x14ac:dyDescent="0.25">
      <c r="A442" s="70"/>
    </row>
    <row r="443" spans="1:4" x14ac:dyDescent="0.25">
      <c r="A443" s="70"/>
    </row>
    <row r="444" spans="1:4" x14ac:dyDescent="0.25">
      <c r="A444" s="70"/>
    </row>
    <row r="445" spans="1:4" x14ac:dyDescent="0.25">
      <c r="A445" s="70"/>
    </row>
    <row r="446" spans="1:4" x14ac:dyDescent="0.25">
      <c r="A446" s="70"/>
    </row>
    <row r="447" spans="1:4" x14ac:dyDescent="0.25">
      <c r="A447" s="70"/>
    </row>
    <row r="448" spans="1:4" x14ac:dyDescent="0.25">
      <c r="A448" s="70"/>
    </row>
  </sheetData>
  <mergeCells count="105">
    <mergeCell ref="D386:L386"/>
    <mergeCell ref="B25:D25"/>
    <mergeCell ref="I13:I15"/>
    <mergeCell ref="D26:H26"/>
    <mergeCell ref="D29:D30"/>
    <mergeCell ref="G29:G30"/>
    <mergeCell ref="D39:D40"/>
    <mergeCell ref="G39:H39"/>
    <mergeCell ref="D121:E121"/>
    <mergeCell ref="D122:E122"/>
    <mergeCell ref="D124:E124"/>
    <mergeCell ref="D126:H126"/>
    <mergeCell ref="D234:D236"/>
    <mergeCell ref="H234:I235"/>
    <mergeCell ref="D128:H128"/>
    <mergeCell ref="D133:H133"/>
    <mergeCell ref="D135:H135"/>
    <mergeCell ref="D139:D141"/>
    <mergeCell ref="J139:L139"/>
    <mergeCell ref="J152:L152"/>
    <mergeCell ref="J234:L234"/>
    <mergeCell ref="D77:D78"/>
    <mergeCell ref="G77:H77"/>
    <mergeCell ref="H139:I140"/>
    <mergeCell ref="D10:H10"/>
    <mergeCell ref="D13:D14"/>
    <mergeCell ref="H13:H14"/>
    <mergeCell ref="D2:L2"/>
    <mergeCell ref="D8:L8"/>
    <mergeCell ref="D12:L12"/>
    <mergeCell ref="D28:L28"/>
    <mergeCell ref="D37:L37"/>
    <mergeCell ref="A98:A102"/>
    <mergeCell ref="D100:H100"/>
    <mergeCell ref="D102:D103"/>
    <mergeCell ref="G102:H102"/>
    <mergeCell ref="J13:L13"/>
    <mergeCell ref="D48:D49"/>
    <mergeCell ref="G48:H48"/>
    <mergeCell ref="D57:H57"/>
    <mergeCell ref="D61:D62"/>
    <mergeCell ref="G61:H61"/>
    <mergeCell ref="D46:L46"/>
    <mergeCell ref="D59:L59"/>
    <mergeCell ref="D68:H68"/>
    <mergeCell ref="D70:D72"/>
    <mergeCell ref="G70:H71"/>
    <mergeCell ref="D75:H75"/>
    <mergeCell ref="A105:A110"/>
    <mergeCell ref="D112:G112"/>
    <mergeCell ref="D85:D87"/>
    <mergeCell ref="G85:H86"/>
    <mergeCell ref="D94:D95"/>
    <mergeCell ref="G94:H94"/>
    <mergeCell ref="D92:L92"/>
    <mergeCell ref="D83:L83"/>
    <mergeCell ref="D120:E120"/>
    <mergeCell ref="A113:A118"/>
    <mergeCell ref="D116:E116"/>
    <mergeCell ref="D117:E117"/>
    <mergeCell ref="D118:E118"/>
    <mergeCell ref="D119:E119"/>
    <mergeCell ref="D113:L113"/>
    <mergeCell ref="M13:M14"/>
    <mergeCell ref="D346:D347"/>
    <mergeCell ref="D359:D360"/>
    <mergeCell ref="D380:H380"/>
    <mergeCell ref="H286:I287"/>
    <mergeCell ref="H299:I300"/>
    <mergeCell ref="H308:I309"/>
    <mergeCell ref="H319:I320"/>
    <mergeCell ref="D343:H343"/>
    <mergeCell ref="D246:D248"/>
    <mergeCell ref="H246:I247"/>
    <mergeCell ref="D260:D262"/>
    <mergeCell ref="H260:I261"/>
    <mergeCell ref="D273:D275"/>
    <mergeCell ref="H273:I274"/>
    <mergeCell ref="D177:H177"/>
    <mergeCell ref="D178:D179"/>
    <mergeCell ref="H178:I179"/>
    <mergeCell ref="M308:M309"/>
    <mergeCell ref="D127:L127"/>
    <mergeCell ref="D229:L229"/>
    <mergeCell ref="D230:L230"/>
    <mergeCell ref="H358:J358"/>
    <mergeCell ref="H345:J345"/>
    <mergeCell ref="D356:L356"/>
    <mergeCell ref="J246:L246"/>
    <mergeCell ref="J260:L260"/>
    <mergeCell ref="J273:L273"/>
    <mergeCell ref="J286:L286"/>
    <mergeCell ref="J299:L299"/>
    <mergeCell ref="M139:M140"/>
    <mergeCell ref="M152:M153"/>
    <mergeCell ref="D152:D154"/>
    <mergeCell ref="H152:I153"/>
    <mergeCell ref="M319:M320"/>
    <mergeCell ref="J308:L308"/>
    <mergeCell ref="J319:L319"/>
    <mergeCell ref="M286:M287"/>
    <mergeCell ref="M299:M300"/>
    <mergeCell ref="M260:M261"/>
    <mergeCell ref="M273:M274"/>
    <mergeCell ref="M246:M247"/>
  </mergeCells>
  <printOptions horizontalCentered="1"/>
  <pageMargins left="0.23622047244094491" right="0.23622047244094491" top="0.74803149606299213" bottom="0.74803149606299213" header="0.31496062992125984" footer="0.31496062992125984"/>
  <pageSetup paperSize="9" scale="80" firstPageNumber="2" fitToHeight="0" orientation="portrait" r:id="rId1"/>
  <headerFooter alignWithMargins="0"/>
  <rowBreaks count="9" manualBreakCount="9">
    <brk id="26" min="1" max="12" man="1"/>
    <brk id="82" min="1" max="12" man="1"/>
    <brk id="125" min="1" max="12" man="1"/>
    <brk id="174" min="1" max="12" man="1"/>
    <brk id="231" min="1" max="12" man="1"/>
    <brk id="283" min="1" max="12" man="1"/>
    <brk id="330" min="1" max="12" man="1"/>
    <brk id="381" min="1" max="12" man="1"/>
    <brk id="417" min="1"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156"/>
  <sheetViews>
    <sheetView showGridLines="0" view="pageBreakPreview" zoomScaleNormal="100" zoomScaleSheetLayoutView="100" workbookViewId="0">
      <selection activeCell="C1" sqref="C1"/>
    </sheetView>
  </sheetViews>
  <sheetFormatPr defaultColWidth="9.1796875" defaultRowHeight="12.5" x14ac:dyDescent="0.25"/>
  <cols>
    <col min="1" max="1" width="3.81640625" style="25" customWidth="1"/>
    <col min="2" max="2" width="0.81640625" customWidth="1"/>
    <col min="3" max="3" width="1.1796875" style="62" customWidth="1"/>
    <col min="4" max="4" width="39.1796875" customWidth="1"/>
    <col min="5" max="13" width="10.453125" customWidth="1"/>
    <col min="14" max="14" width="18.81640625" customWidth="1"/>
    <col min="15" max="15" width="2.1796875" customWidth="1"/>
    <col min="17" max="17" width="52" customWidth="1"/>
  </cols>
  <sheetData>
    <row r="1" spans="1:17" ht="13" x14ac:dyDescent="0.25">
      <c r="B1" s="25"/>
      <c r="C1" s="116"/>
      <c r="D1" s="25"/>
      <c r="E1" s="25"/>
      <c r="F1" s="25"/>
      <c r="G1" s="25"/>
      <c r="H1" s="25"/>
      <c r="I1" s="25"/>
      <c r="J1" s="25"/>
      <c r="K1" s="25"/>
      <c r="L1" s="25"/>
      <c r="M1" s="25"/>
      <c r="N1" s="25"/>
      <c r="O1" s="25"/>
      <c r="P1" s="25"/>
      <c r="Q1" s="25"/>
    </row>
    <row r="2" spans="1:17" ht="13" x14ac:dyDescent="0.25">
      <c r="D2" s="720" t="s">
        <v>546</v>
      </c>
      <c r="E2" s="25"/>
      <c r="F2" s="25"/>
      <c r="G2" s="25"/>
      <c r="H2" s="25"/>
      <c r="I2" s="25"/>
      <c r="J2" s="25"/>
      <c r="K2" s="25"/>
      <c r="L2" s="25"/>
      <c r="M2" s="25"/>
      <c r="N2" s="25"/>
      <c r="O2" s="25"/>
      <c r="P2" s="25"/>
      <c r="Q2" s="25"/>
    </row>
    <row r="3" spans="1:17" ht="14" x14ac:dyDescent="0.25">
      <c r="D3" s="15"/>
      <c r="E3" s="25"/>
      <c r="F3" s="25"/>
      <c r="G3" s="25"/>
      <c r="H3" s="25"/>
      <c r="I3" s="25"/>
      <c r="J3" s="25"/>
      <c r="K3" s="25"/>
      <c r="L3" s="25"/>
      <c r="M3" s="25"/>
      <c r="N3" s="25"/>
      <c r="O3" s="25"/>
      <c r="P3" s="25"/>
      <c r="Q3" s="25"/>
    </row>
    <row r="4" spans="1:17" ht="14" x14ac:dyDescent="0.25">
      <c r="C4" s="63"/>
      <c r="D4" s="15"/>
      <c r="E4" s="25"/>
      <c r="F4" s="25"/>
      <c r="G4" s="25"/>
      <c r="H4" s="25"/>
      <c r="I4" s="25"/>
      <c r="J4" s="25"/>
      <c r="K4" s="25"/>
      <c r="L4" s="25"/>
      <c r="M4" s="25"/>
      <c r="N4" s="25"/>
      <c r="O4" s="25"/>
      <c r="P4" s="25"/>
      <c r="Q4" s="25"/>
    </row>
    <row r="5" spans="1:17" ht="29.25" customHeight="1" x14ac:dyDescent="0.25">
      <c r="C5" s="63"/>
      <c r="D5" s="879" t="s">
        <v>772</v>
      </c>
      <c r="E5" s="879"/>
      <c r="F5" s="879"/>
      <c r="G5" s="879"/>
      <c r="H5" s="879"/>
      <c r="I5" s="879"/>
      <c r="J5" s="879"/>
      <c r="K5" s="879"/>
      <c r="L5" s="879"/>
      <c r="M5" s="879"/>
      <c r="N5" s="879"/>
      <c r="O5" s="102"/>
      <c r="P5" s="102"/>
      <c r="Q5" s="25"/>
    </row>
    <row r="6" spans="1:17" ht="14" x14ac:dyDescent="0.25">
      <c r="D6" s="28"/>
      <c r="E6" s="25"/>
      <c r="F6" s="25"/>
      <c r="G6" s="25"/>
      <c r="H6" s="25"/>
      <c r="I6" s="25"/>
      <c r="J6" s="25"/>
      <c r="K6" s="25"/>
      <c r="L6" s="25"/>
      <c r="M6" s="25"/>
      <c r="N6" s="25"/>
      <c r="O6" s="25"/>
      <c r="P6" s="25"/>
      <c r="Q6" s="25"/>
    </row>
    <row r="7" spans="1:17" ht="13" x14ac:dyDescent="0.25">
      <c r="A7" s="431" t="s">
        <v>547</v>
      </c>
      <c r="C7" s="64"/>
      <c r="D7" s="288" t="s">
        <v>548</v>
      </c>
      <c r="E7" s="25"/>
      <c r="F7" s="25"/>
      <c r="G7" s="25"/>
      <c r="H7" s="25"/>
      <c r="I7" s="25"/>
      <c r="J7" s="25"/>
      <c r="K7" s="25"/>
      <c r="L7" s="25"/>
      <c r="M7" s="25"/>
      <c r="N7" s="25"/>
      <c r="O7" s="25"/>
      <c r="P7" s="25"/>
      <c r="Q7" s="25"/>
    </row>
    <row r="8" spans="1:17" ht="14" x14ac:dyDescent="0.3">
      <c r="C8" s="65"/>
      <c r="D8" s="28"/>
      <c r="E8" s="25"/>
      <c r="F8" s="25"/>
      <c r="G8" s="25"/>
      <c r="H8" s="25"/>
      <c r="I8" s="25"/>
      <c r="J8" s="25"/>
      <c r="K8" s="25"/>
      <c r="L8" s="25"/>
      <c r="M8" s="25"/>
      <c r="N8" s="25"/>
      <c r="O8" s="25"/>
      <c r="P8" s="25"/>
      <c r="Q8" s="25"/>
    </row>
    <row r="9" spans="1:17" ht="21" x14ac:dyDescent="0.25">
      <c r="C9" s="116"/>
      <c r="D9" s="682"/>
      <c r="E9" s="682" t="s">
        <v>433</v>
      </c>
      <c r="F9" s="682" t="s">
        <v>96</v>
      </c>
      <c r="G9" s="942" t="s">
        <v>371</v>
      </c>
      <c r="H9" s="942" t="s">
        <v>37</v>
      </c>
      <c r="I9" s="25"/>
      <c r="J9" s="25"/>
      <c r="K9" s="25"/>
      <c r="L9" s="25"/>
      <c r="M9" s="25"/>
      <c r="N9" s="25"/>
      <c r="O9" s="25"/>
      <c r="P9" s="25"/>
      <c r="Q9" s="25"/>
    </row>
    <row r="10" spans="1:17" x14ac:dyDescent="0.25">
      <c r="C10" s="401"/>
      <c r="D10" s="682"/>
      <c r="E10" s="743" t="str">
        <f>Title!AC2</f>
        <v>2022/23</v>
      </c>
      <c r="F10" s="743" t="str">
        <f>Title!AD2</f>
        <v>2023/24</v>
      </c>
      <c r="G10" s="942"/>
      <c r="H10" s="942"/>
      <c r="I10" s="25"/>
      <c r="J10" s="25"/>
      <c r="K10" s="25"/>
      <c r="L10" s="25"/>
      <c r="M10" s="25"/>
      <c r="N10" s="25"/>
      <c r="O10" s="25"/>
      <c r="P10" s="25"/>
      <c r="Q10" s="25"/>
    </row>
    <row r="11" spans="1:17" x14ac:dyDescent="0.25">
      <c r="C11" s="401"/>
      <c r="D11" s="682"/>
      <c r="E11" s="682" t="s">
        <v>144</v>
      </c>
      <c r="F11" s="682" t="s">
        <v>144</v>
      </c>
      <c r="G11" s="682" t="s">
        <v>144</v>
      </c>
      <c r="H11" s="942"/>
      <c r="I11" s="25"/>
      <c r="J11" s="25"/>
      <c r="K11" s="25"/>
      <c r="L11" s="25"/>
      <c r="M11" s="25"/>
      <c r="N11" s="25"/>
      <c r="O11" s="25"/>
      <c r="P11" s="25"/>
      <c r="Q11" s="25"/>
    </row>
    <row r="12" spans="1:17" x14ac:dyDescent="0.25">
      <c r="C12" s="401"/>
      <c r="D12" s="215" t="s">
        <v>287</v>
      </c>
      <c r="E12" s="297">
        <v>0</v>
      </c>
      <c r="F12" s="308">
        <v>0</v>
      </c>
      <c r="G12" s="297">
        <f>F12-E12</f>
        <v>0</v>
      </c>
      <c r="H12" s="298" t="e">
        <f>G12/E12</f>
        <v>#DIV/0!</v>
      </c>
      <c r="I12" s="25"/>
      <c r="J12" s="25"/>
      <c r="K12" s="25"/>
      <c r="L12" s="25"/>
      <c r="M12" s="25"/>
      <c r="N12" s="25"/>
      <c r="O12" s="25"/>
      <c r="P12" s="25"/>
      <c r="Q12" s="25"/>
    </row>
    <row r="13" spans="1:17" x14ac:dyDescent="0.25">
      <c r="C13" s="401"/>
      <c r="D13" s="215" t="s">
        <v>549</v>
      </c>
      <c r="E13" s="297">
        <v>0</v>
      </c>
      <c r="F13" s="308">
        <v>0</v>
      </c>
      <c r="G13" s="297">
        <f t="shared" ref="G13:G15" si="0">F13-E13</f>
        <v>0</v>
      </c>
      <c r="H13" s="298" t="e">
        <f t="shared" ref="H13:H15" si="1">G13/E13</f>
        <v>#DIV/0!</v>
      </c>
      <c r="I13" s="25"/>
      <c r="J13" s="25"/>
      <c r="K13" s="25"/>
      <c r="L13" s="25"/>
      <c r="M13" s="25"/>
      <c r="N13" s="25"/>
      <c r="O13" s="25"/>
      <c r="P13" s="25"/>
      <c r="Q13" s="25"/>
    </row>
    <row r="14" spans="1:17" ht="13" thickBot="1" x14ac:dyDescent="0.3">
      <c r="C14" s="401"/>
      <c r="D14" s="858" t="s">
        <v>304</v>
      </c>
      <c r="E14" s="297">
        <v>0</v>
      </c>
      <c r="F14" s="308">
        <v>0</v>
      </c>
      <c r="G14" s="303">
        <f t="shared" si="0"/>
        <v>0</v>
      </c>
      <c r="H14" s="304" t="e">
        <f>G14/E14</f>
        <v>#DIV/0!</v>
      </c>
      <c r="I14" s="25"/>
      <c r="J14" s="25"/>
      <c r="K14" s="25"/>
      <c r="L14" s="25"/>
      <c r="M14" s="25"/>
      <c r="N14" s="25"/>
      <c r="O14" s="25"/>
      <c r="P14" s="25"/>
      <c r="Q14" s="25"/>
    </row>
    <row r="15" spans="1:17" ht="12.75" customHeight="1" thickBot="1" x14ac:dyDescent="0.35">
      <c r="C15" s="401"/>
      <c r="D15" s="859" t="s">
        <v>148</v>
      </c>
      <c r="E15" s="853">
        <f>SUM(E12:E14)</f>
        <v>0</v>
      </c>
      <c r="F15" s="301">
        <f>SUM(F12:F14)</f>
        <v>0</v>
      </c>
      <c r="G15" s="301">
        <f t="shared" si="0"/>
        <v>0</v>
      </c>
      <c r="H15" s="302" t="e">
        <f t="shared" si="1"/>
        <v>#DIV/0!</v>
      </c>
      <c r="I15" s="25"/>
      <c r="J15" s="25"/>
      <c r="K15" s="25"/>
      <c r="L15" s="25"/>
      <c r="M15" s="25"/>
      <c r="N15" s="25"/>
      <c r="O15" s="25"/>
      <c r="P15" s="25"/>
      <c r="Q15" s="25"/>
    </row>
    <row r="16" spans="1:17" s="25" customFormat="1" x14ac:dyDescent="0.25">
      <c r="C16" s="401"/>
      <c r="D16" s="158"/>
      <c r="E16" s="239"/>
      <c r="F16" s="239"/>
      <c r="G16" s="239"/>
      <c r="H16" s="239"/>
    </row>
    <row r="17" spans="1:17" ht="14" x14ac:dyDescent="0.25">
      <c r="A17"/>
      <c r="C17" s="401"/>
      <c r="D17" s="28"/>
      <c r="E17" s="25"/>
      <c r="F17" s="25"/>
      <c r="G17" s="25"/>
      <c r="H17" s="25"/>
      <c r="I17" s="25"/>
      <c r="J17" s="25"/>
      <c r="K17" s="25"/>
      <c r="L17" s="25"/>
      <c r="M17" s="25"/>
      <c r="N17" s="25"/>
      <c r="O17" s="25"/>
      <c r="P17" s="25"/>
      <c r="Q17" s="25"/>
    </row>
    <row r="18" spans="1:17" x14ac:dyDescent="0.25">
      <c r="A18"/>
      <c r="C18" s="401"/>
      <c r="D18" s="682"/>
      <c r="E18" s="883" t="s">
        <v>550</v>
      </c>
      <c r="F18" s="883" t="s">
        <v>551</v>
      </c>
      <c r="G18" s="883"/>
      <c r="H18" s="883"/>
      <c r="I18" s="883"/>
      <c r="J18" s="883" t="s">
        <v>552</v>
      </c>
      <c r="K18" s="942"/>
      <c r="L18" s="942"/>
      <c r="M18" s="942"/>
      <c r="N18" s="25"/>
      <c r="O18" s="25"/>
      <c r="P18" s="25"/>
      <c r="Q18" s="25"/>
    </row>
    <row r="19" spans="1:17" s="112" customFormat="1" ht="13" x14ac:dyDescent="0.25">
      <c r="C19" s="402"/>
      <c r="D19" s="682"/>
      <c r="E19" s="883"/>
      <c r="F19" s="673" t="s">
        <v>553</v>
      </c>
      <c r="G19" s="673" t="s">
        <v>554</v>
      </c>
      <c r="H19" s="673" t="s">
        <v>555</v>
      </c>
      <c r="I19" s="673" t="s">
        <v>556</v>
      </c>
      <c r="J19" s="682" t="s">
        <v>323</v>
      </c>
      <c r="K19" s="682" t="s">
        <v>557</v>
      </c>
      <c r="L19" s="682" t="s">
        <v>324</v>
      </c>
      <c r="M19" s="682" t="s">
        <v>325</v>
      </c>
      <c r="Q19" s="25"/>
    </row>
    <row r="20" spans="1:17" x14ac:dyDescent="0.25">
      <c r="A20"/>
      <c r="C20" s="401"/>
      <c r="D20" s="697"/>
      <c r="E20" s="673" t="s">
        <v>144</v>
      </c>
      <c r="F20" s="673" t="s">
        <v>144</v>
      </c>
      <c r="G20" s="673" t="s">
        <v>144</v>
      </c>
      <c r="H20" s="673" t="s">
        <v>144</v>
      </c>
      <c r="I20" s="673" t="s">
        <v>144</v>
      </c>
      <c r="J20" s="682" t="s">
        <v>144</v>
      </c>
      <c r="K20" s="682" t="s">
        <v>144</v>
      </c>
      <c r="L20" s="682" t="s">
        <v>97</v>
      </c>
      <c r="M20" s="682" t="s">
        <v>97</v>
      </c>
      <c r="N20" s="25"/>
      <c r="O20" s="25"/>
      <c r="P20" s="25"/>
      <c r="Q20" s="25"/>
    </row>
    <row r="21" spans="1:17" ht="13" x14ac:dyDescent="0.25">
      <c r="A21"/>
      <c r="C21" s="116"/>
      <c r="D21" s="263"/>
      <c r="E21" s="842"/>
      <c r="F21" s="842"/>
      <c r="G21" s="842"/>
      <c r="H21" s="842"/>
      <c r="I21" s="842"/>
      <c r="J21" s="335"/>
      <c r="K21" s="271"/>
      <c r="L21" s="271"/>
      <c r="M21" s="271"/>
      <c r="N21" s="25"/>
      <c r="O21" s="25"/>
      <c r="P21" s="25"/>
      <c r="Q21" s="25"/>
    </row>
    <row r="22" spans="1:17" x14ac:dyDescent="0.25">
      <c r="A22"/>
      <c r="C22" s="67"/>
      <c r="D22" s="215" t="s">
        <v>287</v>
      </c>
      <c r="E22" s="222">
        <v>0</v>
      </c>
      <c r="F22" s="221">
        <v>0</v>
      </c>
      <c r="G22" s="221">
        <v>0</v>
      </c>
      <c r="H22" s="221">
        <v>0</v>
      </c>
      <c r="I22" s="221">
        <v>0</v>
      </c>
      <c r="J22" s="216">
        <v>0</v>
      </c>
      <c r="K22" s="216">
        <v>0</v>
      </c>
      <c r="L22" s="216">
        <v>0</v>
      </c>
      <c r="M22" s="216">
        <v>0</v>
      </c>
      <c r="N22" s="25"/>
      <c r="O22" s="25"/>
      <c r="P22" s="25"/>
      <c r="Q22" s="25"/>
    </row>
    <row r="23" spans="1:17" x14ac:dyDescent="0.25">
      <c r="A23"/>
      <c r="C23" s="67"/>
      <c r="D23" s="215" t="s">
        <v>549</v>
      </c>
      <c r="E23" s="222">
        <v>0</v>
      </c>
      <c r="F23" s="221">
        <v>0</v>
      </c>
      <c r="G23" s="221">
        <v>0</v>
      </c>
      <c r="H23" s="221">
        <v>0</v>
      </c>
      <c r="I23" s="221">
        <v>0</v>
      </c>
      <c r="J23" s="216">
        <v>0</v>
      </c>
      <c r="K23" s="216">
        <v>0</v>
      </c>
      <c r="L23" s="216">
        <v>0</v>
      </c>
      <c r="M23" s="216">
        <v>0</v>
      </c>
      <c r="N23" s="25"/>
      <c r="O23" s="25"/>
      <c r="P23" s="25"/>
      <c r="Q23" s="25"/>
    </row>
    <row r="24" spans="1:17" ht="13" thickBot="1" x14ac:dyDescent="0.3">
      <c r="A24"/>
      <c r="B24" s="670"/>
      <c r="C24" s="670"/>
      <c r="D24" s="858" t="s">
        <v>304</v>
      </c>
      <c r="E24" s="843">
        <v>0</v>
      </c>
      <c r="F24" s="217">
        <v>0</v>
      </c>
      <c r="G24" s="217">
        <v>0</v>
      </c>
      <c r="H24" s="217">
        <v>0</v>
      </c>
      <c r="I24" s="217">
        <v>0</v>
      </c>
      <c r="J24" s="217">
        <v>0</v>
      </c>
      <c r="K24" s="217">
        <v>0</v>
      </c>
      <c r="L24" s="217">
        <v>0</v>
      </c>
      <c r="M24" s="217">
        <v>0</v>
      </c>
      <c r="N24" s="25"/>
      <c r="O24" s="25"/>
      <c r="P24" s="25"/>
      <c r="Q24" s="25"/>
    </row>
    <row r="25" spans="1:17" ht="13.5" thickBot="1" x14ac:dyDescent="0.35">
      <c r="A25"/>
      <c r="B25" s="670"/>
      <c r="C25" s="670"/>
      <c r="D25" s="859" t="s">
        <v>148</v>
      </c>
      <c r="E25" s="305">
        <f>SUM(E22:E24)</f>
        <v>0</v>
      </c>
      <c r="F25" s="299">
        <f>SUM(F22:F24)</f>
        <v>0</v>
      </c>
      <c r="G25" s="299">
        <f>SUM(G22:G24)</f>
        <v>0</v>
      </c>
      <c r="H25" s="299">
        <f t="shared" ref="H25:L25" si="2">SUM(H22:H24)</f>
        <v>0</v>
      </c>
      <c r="I25" s="299">
        <f>SUM(I22:I24)</f>
        <v>0</v>
      </c>
      <c r="J25" s="299">
        <f t="shared" si="2"/>
        <v>0</v>
      </c>
      <c r="K25" s="299">
        <f t="shared" si="2"/>
        <v>0</v>
      </c>
      <c r="L25" s="299">
        <f t="shared" si="2"/>
        <v>0</v>
      </c>
      <c r="M25" s="301">
        <f>SUM(M22:M24)</f>
        <v>0</v>
      </c>
      <c r="N25" s="25"/>
      <c r="O25" s="25"/>
      <c r="P25" s="25"/>
      <c r="Q25" s="25"/>
    </row>
    <row r="26" spans="1:17" x14ac:dyDescent="0.25">
      <c r="A26"/>
      <c r="B26" s="670"/>
      <c r="C26" s="400"/>
      <c r="D26" s="272"/>
      <c r="E26" s="239"/>
      <c r="F26" s="239"/>
      <c r="G26" s="239"/>
      <c r="H26" s="239"/>
      <c r="I26" s="239"/>
      <c r="J26" s="239"/>
      <c r="K26" s="239"/>
      <c r="L26" s="239"/>
      <c r="M26" s="239"/>
      <c r="N26" s="25"/>
      <c r="O26" s="25"/>
      <c r="P26" s="25"/>
      <c r="Q26" s="25"/>
    </row>
    <row r="27" spans="1:17" x14ac:dyDescent="0.25">
      <c r="A27"/>
      <c r="C27" s="400"/>
      <c r="D27" s="158" t="s">
        <v>439</v>
      </c>
      <c r="E27" s="239"/>
      <c r="F27" s="239"/>
      <c r="G27" s="239"/>
      <c r="H27" s="239"/>
      <c r="I27" s="239"/>
      <c r="J27" s="239"/>
      <c r="K27" s="239"/>
      <c r="L27" s="239"/>
      <c r="M27" s="239"/>
      <c r="N27" s="25"/>
      <c r="O27" s="25"/>
      <c r="P27" s="25"/>
      <c r="Q27" s="25"/>
    </row>
    <row r="28" spans="1:17" s="25" customFormat="1" x14ac:dyDescent="0.25">
      <c r="C28" s="400"/>
      <c r="D28" s="158"/>
      <c r="E28" s="239"/>
      <c r="F28" s="239"/>
      <c r="G28" s="239"/>
      <c r="H28" s="239"/>
      <c r="I28" s="239"/>
      <c r="J28" s="239"/>
      <c r="K28" s="239"/>
      <c r="L28" s="239"/>
      <c r="M28" s="239"/>
    </row>
    <row r="29" spans="1:17" s="25" customFormat="1" x14ac:dyDescent="0.25">
      <c r="C29" s="400"/>
      <c r="D29" s="158"/>
      <c r="E29" s="239"/>
      <c r="F29" s="239"/>
      <c r="G29" s="239"/>
      <c r="H29" s="239"/>
      <c r="I29" s="239"/>
      <c r="J29" s="239"/>
      <c r="K29" s="239"/>
      <c r="L29" s="239"/>
      <c r="M29" s="239"/>
    </row>
    <row r="30" spans="1:17" s="25" customFormat="1" x14ac:dyDescent="0.25">
      <c r="C30" s="400"/>
      <c r="D30" s="13"/>
    </row>
    <row r="31" spans="1:17" s="25" customFormat="1" x14ac:dyDescent="0.25">
      <c r="C31" s="400"/>
      <c r="D31" s="13"/>
    </row>
    <row r="32" spans="1:17" ht="13" x14ac:dyDescent="0.25">
      <c r="A32"/>
      <c r="C32" s="400"/>
      <c r="D32" s="288" t="s">
        <v>558</v>
      </c>
      <c r="E32" s="25"/>
      <c r="F32" s="25"/>
      <c r="G32" s="25"/>
      <c r="H32" s="25"/>
      <c r="I32" s="25"/>
      <c r="J32" s="25"/>
      <c r="K32" s="25"/>
      <c r="L32" s="25"/>
      <c r="M32" s="25"/>
      <c r="N32" s="25"/>
      <c r="O32" s="25"/>
      <c r="P32" s="25"/>
      <c r="Q32" s="25"/>
    </row>
    <row r="33" spans="1:13" ht="14" x14ac:dyDescent="0.25">
      <c r="C33" s="116"/>
      <c r="D33" s="103"/>
      <c r="E33" s="25"/>
      <c r="F33" s="25"/>
      <c r="G33" s="25"/>
      <c r="H33" s="25"/>
      <c r="I33" s="25"/>
      <c r="J33" s="25"/>
      <c r="K33" s="25"/>
      <c r="L33" s="25"/>
      <c r="M33" s="25"/>
    </row>
    <row r="34" spans="1:13" ht="13.15" customHeight="1" x14ac:dyDescent="0.25">
      <c r="A34" s="431" t="s">
        <v>547</v>
      </c>
      <c r="C34" s="68"/>
      <c r="D34" s="682"/>
      <c r="E34" s="883" t="s">
        <v>550</v>
      </c>
      <c r="F34" s="883" t="s">
        <v>551</v>
      </c>
      <c r="G34" s="883"/>
      <c r="H34" s="883"/>
      <c r="I34" s="883"/>
      <c r="J34" s="883" t="s">
        <v>552</v>
      </c>
      <c r="K34" s="942"/>
      <c r="L34" s="942"/>
      <c r="M34" s="942"/>
    </row>
    <row r="35" spans="1:13" x14ac:dyDescent="0.25">
      <c r="C35" s="68"/>
      <c r="D35" s="682" t="s">
        <v>559</v>
      </c>
      <c r="E35" s="883"/>
      <c r="F35" s="673" t="s">
        <v>553</v>
      </c>
      <c r="G35" s="673" t="s">
        <v>554</v>
      </c>
      <c r="H35" s="673" t="s">
        <v>555</v>
      </c>
      <c r="I35" s="673" t="s">
        <v>556</v>
      </c>
      <c r="J35" s="682" t="s">
        <v>323</v>
      </c>
      <c r="K35" s="682" t="s">
        <v>557</v>
      </c>
      <c r="L35" s="682" t="s">
        <v>324</v>
      </c>
      <c r="M35" s="682" t="s">
        <v>325</v>
      </c>
    </row>
    <row r="36" spans="1:13" x14ac:dyDescent="0.25">
      <c r="C36" s="68"/>
      <c r="D36" s="697"/>
      <c r="E36" s="673" t="s">
        <v>144</v>
      </c>
      <c r="F36" s="673" t="s">
        <v>144</v>
      </c>
      <c r="G36" s="673" t="s">
        <v>144</v>
      </c>
      <c r="H36" s="673" t="s">
        <v>144</v>
      </c>
      <c r="I36" s="673" t="s">
        <v>144</v>
      </c>
      <c r="J36" s="682" t="s">
        <v>144</v>
      </c>
      <c r="K36" s="682" t="s">
        <v>144</v>
      </c>
      <c r="L36" s="682" t="s">
        <v>97</v>
      </c>
      <c r="M36" s="682" t="s">
        <v>97</v>
      </c>
    </row>
    <row r="37" spans="1:13" x14ac:dyDescent="0.25">
      <c r="C37" s="68"/>
      <c r="D37" s="273" t="s">
        <v>560</v>
      </c>
      <c r="E37" s="842"/>
      <c r="F37" s="842"/>
      <c r="G37" s="842"/>
      <c r="H37" s="842"/>
      <c r="I37" s="842"/>
      <c r="J37" s="335"/>
      <c r="K37" s="271"/>
      <c r="L37" s="271"/>
      <c r="M37" s="271"/>
    </row>
    <row r="38" spans="1:13" x14ac:dyDescent="0.25">
      <c r="C38" s="68"/>
      <c r="D38" s="273" t="s">
        <v>288</v>
      </c>
      <c r="E38" s="844"/>
      <c r="F38" s="842"/>
      <c r="G38" s="842"/>
      <c r="H38" s="842"/>
      <c r="I38" s="842"/>
      <c r="J38" s="335"/>
      <c r="K38" s="335"/>
      <c r="L38" s="335"/>
      <c r="M38" s="335"/>
    </row>
    <row r="39" spans="1:13" x14ac:dyDescent="0.25">
      <c r="C39" s="113"/>
      <c r="D39" s="274" t="s">
        <v>561</v>
      </c>
      <c r="E39" s="222">
        <v>0</v>
      </c>
      <c r="F39" s="221">
        <v>0</v>
      </c>
      <c r="G39" s="221">
        <v>0</v>
      </c>
      <c r="H39" s="221">
        <v>0</v>
      </c>
      <c r="I39" s="221">
        <v>0</v>
      </c>
      <c r="J39" s="216">
        <v>0</v>
      </c>
      <c r="K39" s="216">
        <v>0</v>
      </c>
      <c r="L39" s="216">
        <v>0</v>
      </c>
      <c r="M39" s="216">
        <v>0</v>
      </c>
    </row>
    <row r="40" spans="1:13" x14ac:dyDescent="0.25">
      <c r="D40" s="273" t="s">
        <v>562</v>
      </c>
      <c r="E40" s="222"/>
      <c r="F40" s="221"/>
      <c r="G40" s="221"/>
      <c r="H40" s="221"/>
      <c r="I40" s="221"/>
      <c r="J40" s="216"/>
      <c r="K40" s="216"/>
      <c r="L40" s="216"/>
      <c r="M40" s="216"/>
    </row>
    <row r="41" spans="1:13" x14ac:dyDescent="0.25">
      <c r="C41" s="64"/>
      <c r="D41" s="274" t="s">
        <v>561</v>
      </c>
      <c r="E41" s="222">
        <v>0</v>
      </c>
      <c r="F41" s="221">
        <v>0</v>
      </c>
      <c r="G41" s="221">
        <v>0</v>
      </c>
      <c r="H41" s="221">
        <v>0</v>
      </c>
      <c r="I41" s="221">
        <v>0</v>
      </c>
      <c r="J41" s="216">
        <v>0</v>
      </c>
      <c r="K41" s="216">
        <v>0</v>
      </c>
      <c r="L41" s="216">
        <v>0</v>
      </c>
      <c r="M41" s="216">
        <v>0</v>
      </c>
    </row>
    <row r="42" spans="1:13" ht="13" x14ac:dyDescent="0.3">
      <c r="C42" s="65"/>
      <c r="D42" s="273" t="s">
        <v>291</v>
      </c>
      <c r="E42" s="222"/>
      <c r="F42" s="221"/>
      <c r="G42" s="221"/>
      <c r="H42" s="221"/>
      <c r="I42" s="221"/>
      <c r="J42" s="216"/>
      <c r="K42" s="216"/>
      <c r="L42" s="216"/>
      <c r="M42" s="216"/>
    </row>
    <row r="43" spans="1:13" ht="13" x14ac:dyDescent="0.25">
      <c r="C43" s="116"/>
      <c r="D43" s="274" t="s">
        <v>561</v>
      </c>
      <c r="E43" s="222">
        <v>0</v>
      </c>
      <c r="F43" s="221">
        <v>0</v>
      </c>
      <c r="G43" s="221">
        <v>0</v>
      </c>
      <c r="H43" s="221">
        <v>0</v>
      </c>
      <c r="I43" s="221">
        <v>0</v>
      </c>
      <c r="J43" s="216">
        <v>0</v>
      </c>
      <c r="K43" s="216">
        <v>0</v>
      </c>
      <c r="L43" s="216">
        <v>0</v>
      </c>
      <c r="M43" s="216">
        <v>0</v>
      </c>
    </row>
    <row r="44" spans="1:13" x14ac:dyDescent="0.25">
      <c r="C44" s="401"/>
      <c r="D44" s="273" t="s">
        <v>563</v>
      </c>
      <c r="E44" s="282"/>
      <c r="F44" s="281"/>
      <c r="G44" s="281"/>
      <c r="H44" s="281"/>
      <c r="I44" s="281"/>
      <c r="J44" s="275"/>
      <c r="K44" s="275"/>
      <c r="L44" s="275"/>
      <c r="M44" s="275"/>
    </row>
    <row r="45" spans="1:13" x14ac:dyDescent="0.25">
      <c r="C45" s="401"/>
      <c r="D45" s="274" t="s">
        <v>561</v>
      </c>
      <c r="E45" s="222">
        <v>0</v>
      </c>
      <c r="F45" s="845">
        <v>0</v>
      </c>
      <c r="G45" s="221">
        <v>0</v>
      </c>
      <c r="H45" s="221">
        <v>0</v>
      </c>
      <c r="I45" s="221">
        <v>0</v>
      </c>
      <c r="J45" s="216">
        <v>0</v>
      </c>
      <c r="K45" s="216">
        <v>0</v>
      </c>
      <c r="L45" s="216">
        <v>0</v>
      </c>
      <c r="M45" s="216">
        <v>0</v>
      </c>
    </row>
    <row r="46" spans="1:13" x14ac:dyDescent="0.25">
      <c r="C46" s="401"/>
      <c r="D46" s="273" t="s">
        <v>564</v>
      </c>
      <c r="E46" s="222"/>
      <c r="F46" s="221"/>
      <c r="G46" s="221"/>
      <c r="H46" s="221"/>
      <c r="I46" s="221"/>
      <c r="J46" s="216"/>
      <c r="K46" s="216"/>
      <c r="L46" s="216"/>
      <c r="M46" s="216"/>
    </row>
    <row r="47" spans="1:13" x14ac:dyDescent="0.25">
      <c r="C47" s="401"/>
      <c r="D47" s="274" t="s">
        <v>561</v>
      </c>
      <c r="E47" s="222">
        <v>0</v>
      </c>
      <c r="F47" s="221">
        <v>0</v>
      </c>
      <c r="G47" s="221">
        <v>0</v>
      </c>
      <c r="H47" s="221">
        <v>0</v>
      </c>
      <c r="I47" s="221">
        <v>0</v>
      </c>
      <c r="J47" s="216">
        <v>0</v>
      </c>
      <c r="K47" s="216">
        <v>0</v>
      </c>
      <c r="L47" s="216">
        <v>0</v>
      </c>
      <c r="M47" s="216">
        <v>0</v>
      </c>
    </row>
    <row r="48" spans="1:13" x14ac:dyDescent="0.25">
      <c r="C48" s="401"/>
      <c r="D48" s="273" t="s">
        <v>292</v>
      </c>
      <c r="E48" s="222"/>
      <c r="F48" s="221"/>
      <c r="G48" s="221"/>
      <c r="H48" s="221"/>
      <c r="I48" s="221"/>
      <c r="J48" s="216"/>
      <c r="K48" s="216"/>
      <c r="L48" s="216"/>
      <c r="M48" s="216"/>
    </row>
    <row r="49" spans="1:13" ht="13" thickBot="1" x14ac:dyDescent="0.3">
      <c r="A49"/>
      <c r="C49" s="401"/>
      <c r="D49" s="276" t="s">
        <v>561</v>
      </c>
      <c r="E49" s="843">
        <v>0</v>
      </c>
      <c r="F49" s="217">
        <v>0</v>
      </c>
      <c r="G49" s="217">
        <v>0</v>
      </c>
      <c r="H49" s="217">
        <v>0</v>
      </c>
      <c r="I49" s="217">
        <v>0</v>
      </c>
      <c r="J49" s="217">
        <v>0</v>
      </c>
      <c r="K49" s="217">
        <v>0</v>
      </c>
      <c r="L49" s="217">
        <v>0</v>
      </c>
      <c r="M49" s="217">
        <v>0</v>
      </c>
    </row>
    <row r="50" spans="1:13" ht="13" thickBot="1" x14ac:dyDescent="0.3">
      <c r="A50"/>
      <c r="C50" s="401"/>
      <c r="D50" s="846" t="s">
        <v>565</v>
      </c>
      <c r="E50" s="305">
        <f>SUM(E37:E49)</f>
        <v>0</v>
      </c>
      <c r="F50" s="299">
        <f>SUM(F38:F49)</f>
        <v>0</v>
      </c>
      <c r="G50" s="299">
        <f>SUM(G38:G49)</f>
        <v>0</v>
      </c>
      <c r="H50" s="299">
        <f>SUM(H38:H49)</f>
        <v>0</v>
      </c>
      <c r="I50" s="299">
        <f>SUM(I39:I49)</f>
        <v>0</v>
      </c>
      <c r="J50" s="299">
        <f>SUM(J38:J49)</f>
        <v>0</v>
      </c>
      <c r="K50" s="299">
        <f>SUM(K38:K49)</f>
        <v>0</v>
      </c>
      <c r="L50" s="299">
        <f>SUM(L38:L49)</f>
        <v>0</v>
      </c>
      <c r="M50" s="301">
        <f>SUM(M39:M49)</f>
        <v>0</v>
      </c>
    </row>
    <row r="51" spans="1:13" ht="6" customHeight="1" x14ac:dyDescent="0.25">
      <c r="A51"/>
      <c r="C51" s="401"/>
      <c r="D51" s="409"/>
      <c r="E51" s="282"/>
      <c r="F51" s="281"/>
      <c r="G51" s="281"/>
      <c r="H51" s="281"/>
      <c r="I51" s="281"/>
      <c r="J51" s="275"/>
      <c r="K51" s="275"/>
      <c r="L51" s="275"/>
      <c r="M51" s="275"/>
    </row>
    <row r="52" spans="1:13" x14ac:dyDescent="0.25">
      <c r="A52"/>
      <c r="C52" s="401"/>
      <c r="D52" s="273" t="s">
        <v>566</v>
      </c>
      <c r="E52" s="282"/>
      <c r="F52" s="281"/>
      <c r="G52" s="281"/>
      <c r="H52" s="281"/>
      <c r="I52" s="281"/>
      <c r="J52" s="275"/>
      <c r="K52" s="275"/>
      <c r="L52" s="275"/>
      <c r="M52" s="275"/>
    </row>
    <row r="53" spans="1:13" x14ac:dyDescent="0.25">
      <c r="A53"/>
      <c r="C53" s="401"/>
      <c r="D53" s="273" t="s">
        <v>567</v>
      </c>
      <c r="E53" s="282"/>
      <c r="F53" s="281"/>
      <c r="G53" s="281"/>
      <c r="H53" s="281"/>
      <c r="I53" s="281"/>
      <c r="J53" s="275"/>
      <c r="K53" s="275"/>
      <c r="L53" s="275"/>
      <c r="M53" s="275"/>
    </row>
    <row r="54" spans="1:13" x14ac:dyDescent="0.25">
      <c r="A54"/>
      <c r="C54" s="401"/>
      <c r="D54" s="274" t="s">
        <v>561</v>
      </c>
      <c r="E54" s="222">
        <v>0</v>
      </c>
      <c r="F54" s="221">
        <v>0</v>
      </c>
      <c r="G54" s="221">
        <v>0</v>
      </c>
      <c r="H54" s="221">
        <v>0</v>
      </c>
      <c r="I54" s="221">
        <v>0</v>
      </c>
      <c r="J54" s="216">
        <v>0</v>
      </c>
      <c r="K54" s="216">
        <v>0</v>
      </c>
      <c r="L54" s="216">
        <v>0</v>
      </c>
      <c r="M54" s="216">
        <v>0</v>
      </c>
    </row>
    <row r="55" spans="1:13" ht="13" x14ac:dyDescent="0.25">
      <c r="A55"/>
      <c r="C55" s="402"/>
      <c r="D55" s="273" t="s">
        <v>568</v>
      </c>
      <c r="E55" s="222"/>
      <c r="F55" s="221"/>
      <c r="G55" s="221"/>
      <c r="H55" s="221"/>
      <c r="I55" s="221"/>
      <c r="J55" s="216"/>
      <c r="K55" s="216"/>
      <c r="L55" s="216"/>
      <c r="M55" s="216"/>
    </row>
    <row r="56" spans="1:13" x14ac:dyDescent="0.25">
      <c r="A56"/>
      <c r="C56" s="401"/>
      <c r="D56" s="274" t="s">
        <v>561</v>
      </c>
      <c r="E56" s="222">
        <v>0</v>
      </c>
      <c r="F56" s="221">
        <v>0</v>
      </c>
      <c r="G56" s="221">
        <v>0</v>
      </c>
      <c r="H56" s="221">
        <v>0</v>
      </c>
      <c r="I56" s="221">
        <v>0</v>
      </c>
      <c r="J56" s="216">
        <v>0</v>
      </c>
      <c r="K56" s="216">
        <v>0</v>
      </c>
      <c r="L56" s="216">
        <v>0</v>
      </c>
      <c r="M56" s="216">
        <v>0</v>
      </c>
    </row>
    <row r="57" spans="1:13" x14ac:dyDescent="0.25">
      <c r="A57"/>
      <c r="C57" s="67"/>
      <c r="D57" s="273" t="s">
        <v>569</v>
      </c>
      <c r="E57" s="282"/>
      <c r="F57" s="281"/>
      <c r="G57" s="281"/>
      <c r="H57" s="281"/>
      <c r="I57" s="281"/>
      <c r="J57" s="275"/>
      <c r="K57" s="275"/>
      <c r="L57" s="275"/>
      <c r="M57" s="275"/>
    </row>
    <row r="58" spans="1:13" x14ac:dyDescent="0.25">
      <c r="A58"/>
      <c r="C58" s="67"/>
      <c r="D58" s="274" t="s">
        <v>561</v>
      </c>
      <c r="E58" s="222">
        <v>0</v>
      </c>
      <c r="F58" s="221">
        <v>0</v>
      </c>
      <c r="G58" s="221">
        <v>0</v>
      </c>
      <c r="H58" s="221">
        <v>0</v>
      </c>
      <c r="I58" s="221">
        <v>0</v>
      </c>
      <c r="J58" s="216">
        <v>0</v>
      </c>
      <c r="K58" s="216">
        <v>0</v>
      </c>
      <c r="L58" s="216">
        <v>0</v>
      </c>
      <c r="M58" s="216">
        <v>0</v>
      </c>
    </row>
    <row r="59" spans="1:13" x14ac:dyDescent="0.25">
      <c r="A59"/>
      <c r="C59" s="67"/>
      <c r="D59" s="273" t="s">
        <v>570</v>
      </c>
      <c r="E59" s="222"/>
      <c r="F59" s="221"/>
      <c r="G59" s="221"/>
      <c r="H59" s="221"/>
      <c r="I59" s="221"/>
      <c r="J59" s="216"/>
      <c r="K59" s="216"/>
      <c r="L59" s="216"/>
      <c r="M59" s="216"/>
    </row>
    <row r="60" spans="1:13" x14ac:dyDescent="0.25">
      <c r="A60"/>
      <c r="C60" s="67"/>
      <c r="D60" s="274" t="s">
        <v>561</v>
      </c>
      <c r="E60" s="222">
        <v>0</v>
      </c>
      <c r="F60" s="221">
        <v>0</v>
      </c>
      <c r="G60" s="221">
        <v>0</v>
      </c>
      <c r="H60" s="221">
        <v>0</v>
      </c>
      <c r="I60" s="221">
        <v>0</v>
      </c>
      <c r="J60" s="216">
        <v>0</v>
      </c>
      <c r="K60" s="216">
        <v>0</v>
      </c>
      <c r="L60" s="216">
        <v>0</v>
      </c>
      <c r="M60" s="216">
        <v>0</v>
      </c>
    </row>
    <row r="61" spans="1:13" x14ac:dyDescent="0.25">
      <c r="A61"/>
      <c r="C61" s="400"/>
      <c r="D61" s="273" t="s">
        <v>302</v>
      </c>
      <c r="E61" s="282"/>
      <c r="F61" s="281"/>
      <c r="G61" s="281"/>
      <c r="H61" s="281"/>
      <c r="I61" s="281"/>
      <c r="J61" s="275"/>
      <c r="K61" s="275"/>
      <c r="L61" s="275"/>
      <c r="M61" s="275"/>
    </row>
    <row r="62" spans="1:13" ht="13" thickBot="1" x14ac:dyDescent="0.3">
      <c r="A62"/>
      <c r="C62" s="400"/>
      <c r="D62" s="274" t="s">
        <v>561</v>
      </c>
      <c r="E62" s="843">
        <v>0</v>
      </c>
      <c r="F62" s="217">
        <v>0</v>
      </c>
      <c r="G62" s="217">
        <v>0</v>
      </c>
      <c r="H62" s="217">
        <v>0</v>
      </c>
      <c r="I62" s="217">
        <v>0</v>
      </c>
      <c r="J62" s="217">
        <v>0</v>
      </c>
      <c r="K62" s="217">
        <v>0</v>
      </c>
      <c r="L62" s="217">
        <v>0</v>
      </c>
      <c r="M62" s="217">
        <v>0</v>
      </c>
    </row>
    <row r="63" spans="1:13" ht="13" thickBot="1" x14ac:dyDescent="0.3">
      <c r="A63"/>
      <c r="C63" s="400"/>
      <c r="D63" s="846" t="s">
        <v>571</v>
      </c>
      <c r="E63" s="305">
        <f>SUM(E53:E62)</f>
        <v>0</v>
      </c>
      <c r="F63" s="299">
        <f>SUM(F51:F62)</f>
        <v>0</v>
      </c>
      <c r="G63" s="299">
        <f>SUM(G51:G62)</f>
        <v>0</v>
      </c>
      <c r="H63" s="299">
        <f>SUM(H51:H62)</f>
        <v>0</v>
      </c>
      <c r="I63" s="299">
        <f>SUM(I52:I62)</f>
        <v>0</v>
      </c>
      <c r="J63" s="299">
        <f>SUM(J51:J62)</f>
        <v>0</v>
      </c>
      <c r="K63" s="299">
        <f>SUM(K51:K62)</f>
        <v>0</v>
      </c>
      <c r="L63" s="299">
        <f>SUM(L51:L62)</f>
        <v>0</v>
      </c>
      <c r="M63" s="301">
        <f>SUM(M52:M62)</f>
        <v>0</v>
      </c>
    </row>
    <row r="64" spans="1:13" x14ac:dyDescent="0.25">
      <c r="A64"/>
      <c r="C64" s="400"/>
      <c r="D64" s="25"/>
      <c r="E64" s="25"/>
      <c r="F64" s="25"/>
      <c r="G64" s="25"/>
      <c r="H64" s="25"/>
      <c r="I64" s="25"/>
      <c r="J64" s="25"/>
      <c r="K64" s="25"/>
      <c r="L64" s="25"/>
      <c r="M64" s="25"/>
    </row>
    <row r="65" spans="1:13" ht="13" x14ac:dyDescent="0.25">
      <c r="A65"/>
      <c r="C65" s="116"/>
      <c r="D65" s="942" t="s">
        <v>559</v>
      </c>
      <c r="E65" s="883" t="s">
        <v>550</v>
      </c>
      <c r="F65" s="883" t="s">
        <v>551</v>
      </c>
      <c r="G65" s="883"/>
      <c r="H65" s="883"/>
      <c r="I65" s="883"/>
      <c r="J65" s="883" t="s">
        <v>552</v>
      </c>
      <c r="K65" s="942"/>
      <c r="L65" s="942"/>
      <c r="M65" s="942"/>
    </row>
    <row r="66" spans="1:13" x14ac:dyDescent="0.25">
      <c r="A66"/>
      <c r="C66" s="68"/>
      <c r="D66" s="942"/>
      <c r="E66" s="883"/>
      <c r="F66" s="673" t="s">
        <v>553</v>
      </c>
      <c r="G66" s="673" t="s">
        <v>554</v>
      </c>
      <c r="H66" s="673" t="s">
        <v>555</v>
      </c>
      <c r="I66" s="673" t="s">
        <v>556</v>
      </c>
      <c r="J66" s="682" t="s">
        <v>323</v>
      </c>
      <c r="K66" s="682" t="s">
        <v>557</v>
      </c>
      <c r="L66" s="682" t="s">
        <v>324</v>
      </c>
      <c r="M66" s="682" t="s">
        <v>325</v>
      </c>
    </row>
    <row r="67" spans="1:13" x14ac:dyDescent="0.25">
      <c r="A67"/>
      <c r="C67" s="68"/>
      <c r="D67" s="942"/>
      <c r="E67" s="673" t="s">
        <v>144</v>
      </c>
      <c r="F67" s="673" t="s">
        <v>144</v>
      </c>
      <c r="G67" s="673" t="s">
        <v>144</v>
      </c>
      <c r="H67" s="673" t="s">
        <v>144</v>
      </c>
      <c r="I67" s="673" t="s">
        <v>144</v>
      </c>
      <c r="J67" s="682" t="s">
        <v>144</v>
      </c>
      <c r="K67" s="682" t="s">
        <v>144</v>
      </c>
      <c r="L67" s="682" t="s">
        <v>97</v>
      </c>
      <c r="M67" s="682" t="s">
        <v>97</v>
      </c>
    </row>
    <row r="68" spans="1:13" x14ac:dyDescent="0.25">
      <c r="A68"/>
      <c r="C68" s="68"/>
      <c r="D68" s="273" t="s">
        <v>572</v>
      </c>
      <c r="E68" s="847"/>
      <c r="F68" s="849"/>
      <c r="G68" s="849"/>
      <c r="H68" s="849"/>
      <c r="I68" s="849"/>
      <c r="J68" s="277"/>
      <c r="K68" s="277"/>
      <c r="L68" s="277"/>
      <c r="M68" s="277"/>
    </row>
    <row r="69" spans="1:13" x14ac:dyDescent="0.25">
      <c r="A69"/>
      <c r="C69" s="68"/>
      <c r="D69" s="273" t="s">
        <v>119</v>
      </c>
      <c r="E69" s="282"/>
      <c r="F69" s="281"/>
      <c r="G69" s="281"/>
      <c r="H69" s="281"/>
      <c r="I69" s="281"/>
      <c r="J69" s="275"/>
      <c r="K69" s="275"/>
      <c r="L69" s="275"/>
      <c r="M69" s="275"/>
    </row>
    <row r="70" spans="1:13" x14ac:dyDescent="0.25">
      <c r="A70"/>
      <c r="C70" s="68"/>
      <c r="D70" s="274" t="s">
        <v>561</v>
      </c>
      <c r="E70" s="222">
        <v>0</v>
      </c>
      <c r="F70" s="221">
        <v>0</v>
      </c>
      <c r="G70" s="221">
        <v>0</v>
      </c>
      <c r="H70" s="221">
        <v>0</v>
      </c>
      <c r="I70" s="221">
        <v>0</v>
      </c>
      <c r="J70" s="216">
        <v>0</v>
      </c>
      <c r="K70" s="216">
        <v>0</v>
      </c>
      <c r="L70" s="216">
        <v>0</v>
      </c>
      <c r="M70" s="216">
        <v>0</v>
      </c>
    </row>
    <row r="71" spans="1:13" x14ac:dyDescent="0.25">
      <c r="A71"/>
      <c r="C71" s="68"/>
      <c r="D71" s="273" t="s">
        <v>305</v>
      </c>
      <c r="E71" s="222"/>
      <c r="F71" s="281"/>
      <c r="G71" s="281"/>
      <c r="H71" s="281"/>
      <c r="I71" s="281"/>
      <c r="J71" s="275"/>
      <c r="K71" s="275"/>
      <c r="L71" s="275"/>
      <c r="M71" s="275"/>
    </row>
    <row r="72" spans="1:13" x14ac:dyDescent="0.25">
      <c r="A72"/>
      <c r="C72" s="68"/>
      <c r="D72" s="278" t="s">
        <v>561</v>
      </c>
      <c r="E72" s="222">
        <v>0</v>
      </c>
      <c r="F72" s="221">
        <v>0</v>
      </c>
      <c r="G72" s="221">
        <v>0</v>
      </c>
      <c r="H72" s="221">
        <v>0</v>
      </c>
      <c r="I72" s="281">
        <v>0</v>
      </c>
      <c r="J72" s="221">
        <v>0</v>
      </c>
      <c r="K72" s="221">
        <v>0</v>
      </c>
      <c r="L72" s="221">
        <v>0</v>
      </c>
      <c r="M72" s="221">
        <v>0</v>
      </c>
    </row>
    <row r="73" spans="1:13" x14ac:dyDescent="0.25">
      <c r="A73"/>
      <c r="C73" s="117"/>
      <c r="D73" s="273" t="s">
        <v>573</v>
      </c>
      <c r="E73" s="222"/>
      <c r="F73" s="281"/>
      <c r="G73" s="281"/>
      <c r="H73" s="281"/>
      <c r="I73" s="281"/>
      <c r="J73" s="275"/>
      <c r="K73" s="275"/>
      <c r="L73" s="275"/>
      <c r="M73" s="275"/>
    </row>
    <row r="74" spans="1:13" x14ac:dyDescent="0.25">
      <c r="A74"/>
      <c r="C74" s="117"/>
      <c r="D74" s="274" t="s">
        <v>561</v>
      </c>
      <c r="E74" s="222">
        <v>0</v>
      </c>
      <c r="F74" s="221">
        <v>0</v>
      </c>
      <c r="G74" s="221">
        <v>0</v>
      </c>
      <c r="H74" s="221">
        <v>0</v>
      </c>
      <c r="I74" s="281">
        <v>0</v>
      </c>
      <c r="J74" s="216">
        <v>0</v>
      </c>
      <c r="K74" s="216">
        <v>0</v>
      </c>
      <c r="L74" s="216">
        <v>0</v>
      </c>
      <c r="M74" s="216">
        <v>0</v>
      </c>
    </row>
    <row r="75" spans="1:13" x14ac:dyDescent="0.25">
      <c r="A75"/>
      <c r="C75" s="117"/>
      <c r="D75" s="273" t="s">
        <v>307</v>
      </c>
      <c r="E75" s="222"/>
      <c r="F75" s="281"/>
      <c r="G75" s="281"/>
      <c r="H75" s="281"/>
      <c r="I75" s="281"/>
      <c r="J75" s="275"/>
      <c r="K75" s="275"/>
      <c r="L75" s="275"/>
      <c r="M75" s="275"/>
    </row>
    <row r="76" spans="1:13" x14ac:dyDescent="0.25">
      <c r="A76"/>
      <c r="C76" s="117"/>
      <c r="D76" s="274" t="s">
        <v>561</v>
      </c>
      <c r="E76" s="222">
        <v>0</v>
      </c>
      <c r="F76" s="221">
        <v>0</v>
      </c>
      <c r="G76" s="221">
        <v>0</v>
      </c>
      <c r="H76" s="221">
        <v>0</v>
      </c>
      <c r="I76" s="281">
        <v>0</v>
      </c>
      <c r="J76" s="216">
        <v>0</v>
      </c>
      <c r="K76" s="216">
        <v>0</v>
      </c>
      <c r="L76" s="216">
        <v>0</v>
      </c>
      <c r="M76" s="216">
        <v>0</v>
      </c>
    </row>
    <row r="77" spans="1:13" x14ac:dyDescent="0.25">
      <c r="A77"/>
      <c r="C77" s="117"/>
      <c r="D77" s="273" t="s">
        <v>574</v>
      </c>
      <c r="E77" s="222"/>
      <c r="F77" s="281"/>
      <c r="G77" s="281"/>
      <c r="H77" s="281"/>
      <c r="I77" s="281"/>
      <c r="J77" s="275"/>
      <c r="K77" s="275"/>
      <c r="L77" s="275"/>
      <c r="M77" s="275"/>
    </row>
    <row r="78" spans="1:13" x14ac:dyDescent="0.25">
      <c r="A78"/>
      <c r="C78" s="117"/>
      <c r="D78" s="274" t="s">
        <v>561</v>
      </c>
      <c r="E78" s="222">
        <v>0</v>
      </c>
      <c r="F78" s="221">
        <v>0</v>
      </c>
      <c r="G78" s="221">
        <v>0</v>
      </c>
      <c r="H78" s="221">
        <v>0</v>
      </c>
      <c r="I78" s="281">
        <v>0</v>
      </c>
      <c r="J78" s="216">
        <v>0</v>
      </c>
      <c r="K78" s="216">
        <v>0</v>
      </c>
      <c r="L78" s="216">
        <v>0</v>
      </c>
      <c r="M78" s="216">
        <v>0</v>
      </c>
    </row>
    <row r="79" spans="1:13" x14ac:dyDescent="0.25">
      <c r="A79"/>
      <c r="C79" s="118"/>
      <c r="D79" s="273" t="s">
        <v>575</v>
      </c>
      <c r="E79" s="222"/>
      <c r="F79" s="281"/>
      <c r="G79" s="281"/>
      <c r="H79" s="281"/>
      <c r="I79" s="281"/>
      <c r="J79" s="275"/>
      <c r="K79" s="275"/>
      <c r="L79" s="275"/>
      <c r="M79" s="275"/>
    </row>
    <row r="80" spans="1:13" x14ac:dyDescent="0.25">
      <c r="A80"/>
      <c r="C80" s="118"/>
      <c r="D80" s="274" t="s">
        <v>561</v>
      </c>
      <c r="E80" s="222">
        <v>0</v>
      </c>
      <c r="F80" s="281">
        <v>0</v>
      </c>
      <c r="G80" s="281">
        <v>0</v>
      </c>
      <c r="H80" s="281">
        <v>0</v>
      </c>
      <c r="I80" s="281">
        <v>0</v>
      </c>
      <c r="J80" s="275">
        <v>0</v>
      </c>
      <c r="K80" s="275">
        <v>0</v>
      </c>
      <c r="L80" s="275">
        <v>0</v>
      </c>
      <c r="M80" s="275">
        <v>0</v>
      </c>
    </row>
    <row r="81" spans="1:17" x14ac:dyDescent="0.25">
      <c r="A81"/>
      <c r="C81" s="118"/>
      <c r="D81" s="273" t="s">
        <v>576</v>
      </c>
      <c r="E81" s="222"/>
      <c r="F81" s="281"/>
      <c r="G81" s="281"/>
      <c r="H81" s="281"/>
      <c r="I81" s="281"/>
      <c r="J81" s="275"/>
      <c r="K81" s="275"/>
      <c r="L81" s="275"/>
      <c r="M81" s="275"/>
      <c r="N81" s="25"/>
      <c r="O81" s="25"/>
      <c r="P81" s="25"/>
      <c r="Q81" s="25"/>
    </row>
    <row r="82" spans="1:17" x14ac:dyDescent="0.25">
      <c r="A82"/>
      <c r="C82" s="119"/>
      <c r="D82" s="274" t="s">
        <v>561</v>
      </c>
      <c r="E82" s="222">
        <v>0</v>
      </c>
      <c r="F82" s="281">
        <v>0</v>
      </c>
      <c r="G82" s="281">
        <v>0</v>
      </c>
      <c r="H82" s="281">
        <v>0</v>
      </c>
      <c r="I82" s="281">
        <v>0</v>
      </c>
      <c r="J82" s="275">
        <v>0</v>
      </c>
      <c r="K82" s="275">
        <v>0</v>
      </c>
      <c r="L82" s="275">
        <v>0</v>
      </c>
      <c r="M82" s="275">
        <v>0</v>
      </c>
      <c r="N82" s="25"/>
      <c r="O82" s="25"/>
      <c r="P82" s="25"/>
      <c r="Q82" s="25"/>
    </row>
    <row r="83" spans="1:17" x14ac:dyDescent="0.25">
      <c r="A83"/>
      <c r="C83" s="120"/>
      <c r="D83" s="273" t="s">
        <v>311</v>
      </c>
      <c r="E83" s="222"/>
      <c r="F83" s="221"/>
      <c r="G83" s="221"/>
      <c r="H83" s="221"/>
      <c r="I83" s="281"/>
      <c r="J83" s="216"/>
      <c r="K83" s="216"/>
      <c r="L83" s="216"/>
      <c r="M83" s="216"/>
      <c r="N83" s="25"/>
      <c r="O83" s="25"/>
      <c r="P83" s="25"/>
      <c r="Q83" s="25"/>
    </row>
    <row r="84" spans="1:17" x14ac:dyDescent="0.25">
      <c r="A84"/>
      <c r="C84" s="120"/>
      <c r="D84" s="274" t="s">
        <v>561</v>
      </c>
      <c r="E84" s="222">
        <v>0</v>
      </c>
      <c r="F84" s="221">
        <v>0</v>
      </c>
      <c r="G84" s="221">
        <v>0</v>
      </c>
      <c r="H84" s="221">
        <v>0</v>
      </c>
      <c r="I84" s="281">
        <v>0</v>
      </c>
      <c r="J84" s="216">
        <v>0</v>
      </c>
      <c r="K84" s="216">
        <v>0</v>
      </c>
      <c r="L84" s="216">
        <v>0</v>
      </c>
      <c r="M84" s="216">
        <v>0</v>
      </c>
      <c r="N84" s="25"/>
      <c r="O84" s="25"/>
      <c r="P84" s="25"/>
      <c r="Q84" s="25"/>
    </row>
    <row r="85" spans="1:17" x14ac:dyDescent="0.25">
      <c r="A85"/>
      <c r="C85" s="120"/>
      <c r="D85" s="273" t="s">
        <v>577</v>
      </c>
      <c r="E85" s="222"/>
      <c r="F85" s="281"/>
      <c r="G85" s="281"/>
      <c r="H85" s="281"/>
      <c r="I85" s="281"/>
      <c r="J85" s="275"/>
      <c r="K85" s="275"/>
      <c r="L85" s="275"/>
      <c r="M85" s="275"/>
      <c r="N85" s="25"/>
      <c r="O85" s="25"/>
      <c r="P85" s="25"/>
      <c r="Q85" s="25"/>
    </row>
    <row r="86" spans="1:17" x14ac:dyDescent="0.25">
      <c r="A86"/>
      <c r="C86" s="66"/>
      <c r="D86" s="274" t="s">
        <v>561</v>
      </c>
      <c r="E86" s="222">
        <v>0</v>
      </c>
      <c r="F86" s="221">
        <v>0</v>
      </c>
      <c r="G86" s="221">
        <v>0</v>
      </c>
      <c r="H86" s="221">
        <v>0</v>
      </c>
      <c r="I86" s="281">
        <v>0</v>
      </c>
      <c r="J86" s="216">
        <v>0</v>
      </c>
      <c r="K86" s="216">
        <v>0</v>
      </c>
      <c r="L86" s="216">
        <v>0</v>
      </c>
      <c r="M86" s="216">
        <v>0</v>
      </c>
      <c r="N86" s="25"/>
      <c r="O86" s="25"/>
      <c r="P86" s="25"/>
      <c r="Q86" s="25"/>
    </row>
    <row r="87" spans="1:17" x14ac:dyDescent="0.25">
      <c r="A87"/>
      <c r="C87" s="66"/>
      <c r="D87" s="273" t="s">
        <v>578</v>
      </c>
      <c r="E87" s="222"/>
      <c r="F87" s="281"/>
      <c r="G87" s="281"/>
      <c r="H87" s="281"/>
      <c r="I87" s="281"/>
      <c r="J87" s="275"/>
      <c r="K87" s="275"/>
      <c r="L87" s="275"/>
      <c r="M87" s="275"/>
      <c r="N87" s="25"/>
      <c r="O87" s="25"/>
      <c r="P87" s="25"/>
      <c r="Q87" s="25"/>
    </row>
    <row r="88" spans="1:17" ht="13.5" thickBot="1" x14ac:dyDescent="0.3">
      <c r="A88"/>
      <c r="C88" s="69"/>
      <c r="D88" s="276" t="s">
        <v>561</v>
      </c>
      <c r="E88" s="843">
        <v>0</v>
      </c>
      <c r="F88" s="217">
        <v>0</v>
      </c>
      <c r="G88" s="217">
        <v>0</v>
      </c>
      <c r="H88" s="217">
        <v>0</v>
      </c>
      <c r="I88" s="217">
        <v>0</v>
      </c>
      <c r="J88" s="217">
        <v>0</v>
      </c>
      <c r="K88" s="217">
        <v>0</v>
      </c>
      <c r="L88" s="217">
        <v>0</v>
      </c>
      <c r="M88" s="217">
        <v>0</v>
      </c>
      <c r="N88" s="25"/>
      <c r="O88" s="25"/>
      <c r="P88" s="25"/>
      <c r="Q88" s="25"/>
    </row>
    <row r="89" spans="1:17" ht="13.5" thickBot="1" x14ac:dyDescent="0.3">
      <c r="A89"/>
      <c r="C89" s="116"/>
      <c r="D89" s="852" t="s">
        <v>579</v>
      </c>
      <c r="E89" s="853">
        <f>SUM(E68:E88)</f>
        <v>0</v>
      </c>
      <c r="F89" s="301">
        <f t="shared" ref="F89:M89" si="3">SUM(F68:F88)</f>
        <v>0</v>
      </c>
      <c r="G89" s="301">
        <f t="shared" si="3"/>
        <v>0</v>
      </c>
      <c r="H89" s="301">
        <f t="shared" si="3"/>
        <v>0</v>
      </c>
      <c r="I89" s="301">
        <f t="shared" si="3"/>
        <v>0</v>
      </c>
      <c r="J89" s="301">
        <f t="shared" si="3"/>
        <v>0</v>
      </c>
      <c r="K89" s="301">
        <f t="shared" si="3"/>
        <v>0</v>
      </c>
      <c r="L89" s="301">
        <f t="shared" si="3"/>
        <v>0</v>
      </c>
      <c r="M89" s="301">
        <f t="shared" si="3"/>
        <v>0</v>
      </c>
      <c r="N89" s="25"/>
      <c r="O89" s="25"/>
      <c r="P89" s="25"/>
      <c r="Q89" s="25"/>
    </row>
    <row r="90" spans="1:17" ht="13.5" thickBot="1" x14ac:dyDescent="0.3">
      <c r="A90"/>
      <c r="C90" s="69"/>
      <c r="D90" s="215"/>
      <c r="E90" s="850"/>
      <c r="F90" s="851"/>
      <c r="G90" s="851"/>
      <c r="H90" s="851"/>
      <c r="I90" s="851"/>
      <c r="J90" s="851"/>
      <c r="K90" s="851"/>
      <c r="L90" s="851"/>
      <c r="M90" s="851"/>
      <c r="N90" s="25"/>
      <c r="O90" s="25"/>
      <c r="P90" s="25"/>
      <c r="Q90" s="25"/>
    </row>
    <row r="91" spans="1:17" ht="13.5" thickBot="1" x14ac:dyDescent="0.3">
      <c r="A91"/>
      <c r="C91" s="69"/>
      <c r="D91" s="854" t="s">
        <v>580</v>
      </c>
      <c r="E91" s="848">
        <f>E50+E63+E89</f>
        <v>0</v>
      </c>
      <c r="F91" s="312">
        <f t="shared" ref="F91:M91" si="4">F50+F63+F89</f>
        <v>0</v>
      </c>
      <c r="G91" s="312">
        <f t="shared" si="4"/>
        <v>0</v>
      </c>
      <c r="H91" s="312">
        <f t="shared" si="4"/>
        <v>0</v>
      </c>
      <c r="I91" s="848">
        <f t="shared" si="4"/>
        <v>0</v>
      </c>
      <c r="J91" s="312">
        <f t="shared" si="4"/>
        <v>0</v>
      </c>
      <c r="K91" s="312">
        <f t="shared" si="4"/>
        <v>0</v>
      </c>
      <c r="L91" s="312">
        <f t="shared" si="4"/>
        <v>0</v>
      </c>
      <c r="M91" s="312">
        <f t="shared" si="4"/>
        <v>0</v>
      </c>
      <c r="N91" s="25"/>
      <c r="O91" s="25"/>
      <c r="P91" s="25"/>
      <c r="Q91" s="25"/>
    </row>
    <row r="92" spans="1:17" ht="13.5" thickTop="1" x14ac:dyDescent="0.25">
      <c r="A92"/>
      <c r="C92" s="69"/>
      <c r="D92" s="239"/>
      <c r="E92" s="239"/>
      <c r="F92" s="239"/>
      <c r="G92" s="239"/>
      <c r="H92" s="239"/>
      <c r="I92" s="239"/>
      <c r="J92" s="239"/>
      <c r="K92" s="239"/>
      <c r="L92" s="239"/>
      <c r="M92" s="239"/>
      <c r="N92" s="25"/>
      <c r="O92" s="25"/>
      <c r="P92" s="25"/>
      <c r="Q92" s="25"/>
    </row>
    <row r="93" spans="1:17" ht="13" x14ac:dyDescent="0.25">
      <c r="A93"/>
      <c r="C93" s="69"/>
      <c r="D93" s="25"/>
      <c r="E93" s="25"/>
      <c r="F93" s="25"/>
      <c r="G93" s="25"/>
      <c r="H93" s="25"/>
      <c r="I93" s="25"/>
      <c r="J93" s="25"/>
      <c r="K93" s="25"/>
      <c r="L93" s="25"/>
      <c r="M93" s="25"/>
      <c r="N93" s="25"/>
      <c r="O93" s="25"/>
      <c r="P93" s="25"/>
      <c r="Q93" s="25"/>
    </row>
    <row r="94" spans="1:17" s="25" customFormat="1" ht="13" x14ac:dyDescent="0.25">
      <c r="C94" s="69"/>
    </row>
    <row r="95" spans="1:17" ht="15.5" x14ac:dyDescent="0.25">
      <c r="A95"/>
      <c r="C95" s="69"/>
      <c r="D95" s="288" t="str">
        <f>"4.5.3 Works carried forward from the "&amp;Title!AC2&amp;" year"</f>
        <v>4.5.3 Works carried forward from the 2022/23 year</v>
      </c>
      <c r="E95" s="41"/>
      <c r="F95" s="41"/>
      <c r="G95" s="41"/>
      <c r="H95" s="41"/>
      <c r="I95" s="25"/>
      <c r="J95" s="25"/>
      <c r="K95" s="25"/>
      <c r="L95" s="25"/>
      <c r="M95" s="25"/>
      <c r="N95" s="25"/>
      <c r="O95" s="25"/>
      <c r="P95" s="25"/>
      <c r="Q95" s="25"/>
    </row>
    <row r="96" spans="1:17" ht="6.75" customHeight="1" x14ac:dyDescent="0.25">
      <c r="A96"/>
      <c r="C96" s="69"/>
      <c r="D96" s="104"/>
      <c r="E96" s="25"/>
      <c r="F96" s="25"/>
      <c r="G96" s="25"/>
      <c r="H96" s="25"/>
      <c r="I96" s="25"/>
      <c r="J96" s="25"/>
      <c r="K96" s="25"/>
      <c r="L96" s="25"/>
      <c r="M96" s="25"/>
      <c r="N96" s="25"/>
      <c r="O96" s="25"/>
      <c r="P96" s="25"/>
      <c r="Q96" s="25"/>
    </row>
    <row r="97" spans="1:13" ht="13.15" customHeight="1" x14ac:dyDescent="0.25">
      <c r="A97"/>
      <c r="C97" s="69"/>
      <c r="D97" s="682"/>
      <c r="E97" s="883" t="s">
        <v>550</v>
      </c>
      <c r="F97" s="883" t="s">
        <v>551</v>
      </c>
      <c r="G97" s="883"/>
      <c r="H97" s="883"/>
      <c r="I97" s="883"/>
      <c r="J97" s="883" t="s">
        <v>552</v>
      </c>
      <c r="K97" s="942"/>
      <c r="L97" s="942"/>
      <c r="M97" s="942"/>
    </row>
    <row r="98" spans="1:13" ht="18" customHeight="1" x14ac:dyDescent="0.25">
      <c r="A98"/>
      <c r="C98" s="69"/>
      <c r="D98" s="682" t="s">
        <v>559</v>
      </c>
      <c r="E98" s="883"/>
      <c r="F98" s="673" t="s">
        <v>553</v>
      </c>
      <c r="G98" s="673" t="s">
        <v>554</v>
      </c>
      <c r="H98" s="673" t="s">
        <v>555</v>
      </c>
      <c r="I98" s="673" t="s">
        <v>556</v>
      </c>
      <c r="J98" s="682" t="s">
        <v>323</v>
      </c>
      <c r="K98" s="682" t="s">
        <v>557</v>
      </c>
      <c r="L98" s="682" t="s">
        <v>324</v>
      </c>
      <c r="M98" s="682" t="s">
        <v>325</v>
      </c>
    </row>
    <row r="99" spans="1:13" ht="13" x14ac:dyDescent="0.25">
      <c r="A99"/>
      <c r="C99" s="69"/>
      <c r="D99" s="697"/>
      <c r="E99" s="673" t="s">
        <v>144</v>
      </c>
      <c r="F99" s="673" t="s">
        <v>144</v>
      </c>
      <c r="G99" s="673" t="s">
        <v>144</v>
      </c>
      <c r="H99" s="673" t="s">
        <v>144</v>
      </c>
      <c r="I99" s="673" t="s">
        <v>144</v>
      </c>
      <c r="J99" s="682" t="s">
        <v>144</v>
      </c>
      <c r="K99" s="682" t="s">
        <v>144</v>
      </c>
      <c r="L99" s="682" t="s">
        <v>97</v>
      </c>
      <c r="M99" s="682" t="s">
        <v>97</v>
      </c>
    </row>
    <row r="100" spans="1:13" ht="13" x14ac:dyDescent="0.25">
      <c r="A100"/>
      <c r="C100" s="69"/>
      <c r="D100" s="273" t="s">
        <v>560</v>
      </c>
      <c r="E100" s="842"/>
      <c r="F100" s="842"/>
      <c r="G100" s="842"/>
      <c r="H100" s="842"/>
      <c r="I100" s="842"/>
      <c r="J100" s="335"/>
      <c r="K100" s="271"/>
      <c r="L100" s="271"/>
      <c r="M100" s="271"/>
    </row>
    <row r="101" spans="1:13" ht="13" x14ac:dyDescent="0.25">
      <c r="A101"/>
      <c r="C101" s="69"/>
      <c r="D101" s="273" t="s">
        <v>288</v>
      </c>
      <c r="E101" s="222"/>
      <c r="F101" s="221"/>
      <c r="G101" s="221"/>
      <c r="H101" s="221"/>
      <c r="I101" s="221"/>
      <c r="J101" s="216"/>
      <c r="K101" s="216"/>
      <c r="L101" s="216"/>
      <c r="M101" s="216"/>
    </row>
    <row r="102" spans="1:13" ht="13" x14ac:dyDescent="0.25">
      <c r="A102"/>
      <c r="C102" s="69"/>
      <c r="D102" s="274" t="s">
        <v>561</v>
      </c>
      <c r="E102" s="222">
        <v>0</v>
      </c>
      <c r="F102" s="221">
        <v>0</v>
      </c>
      <c r="G102" s="221">
        <v>0</v>
      </c>
      <c r="H102" s="221">
        <v>0</v>
      </c>
      <c r="I102" s="221">
        <v>0</v>
      </c>
      <c r="J102" s="216">
        <v>0</v>
      </c>
      <c r="K102" s="216">
        <v>0</v>
      </c>
      <c r="L102" s="216">
        <v>0</v>
      </c>
      <c r="M102" s="216">
        <v>0</v>
      </c>
    </row>
    <row r="103" spans="1:13" ht="13" x14ac:dyDescent="0.25">
      <c r="A103"/>
      <c r="C103" s="69"/>
      <c r="D103" s="273" t="s">
        <v>562</v>
      </c>
      <c r="E103" s="222"/>
      <c r="F103" s="221"/>
      <c r="G103" s="221"/>
      <c r="H103" s="221"/>
      <c r="I103" s="221"/>
      <c r="J103" s="216"/>
      <c r="K103" s="216"/>
      <c r="L103" s="216"/>
      <c r="M103" s="216"/>
    </row>
    <row r="104" spans="1:13" x14ac:dyDescent="0.25">
      <c r="A104"/>
      <c r="D104" s="274" t="s">
        <v>561</v>
      </c>
      <c r="E104" s="222">
        <v>0</v>
      </c>
      <c r="F104" s="221">
        <v>0</v>
      </c>
      <c r="G104" s="221">
        <v>0</v>
      </c>
      <c r="H104" s="221">
        <v>0</v>
      </c>
      <c r="I104" s="221">
        <v>0</v>
      </c>
      <c r="J104" s="216">
        <v>0</v>
      </c>
      <c r="K104" s="216">
        <v>0</v>
      </c>
      <c r="L104" s="216">
        <v>0</v>
      </c>
      <c r="M104" s="216">
        <v>0</v>
      </c>
    </row>
    <row r="105" spans="1:13" x14ac:dyDescent="0.25">
      <c r="A105"/>
      <c r="D105" s="273" t="s">
        <v>291</v>
      </c>
      <c r="E105" s="222"/>
      <c r="F105" s="221"/>
      <c r="G105" s="221"/>
      <c r="H105" s="221"/>
      <c r="I105" s="221"/>
      <c r="J105" s="216"/>
      <c r="K105" s="216"/>
      <c r="L105" s="216"/>
      <c r="M105" s="216"/>
    </row>
    <row r="106" spans="1:13" x14ac:dyDescent="0.25">
      <c r="A106"/>
      <c r="D106" s="274" t="s">
        <v>561</v>
      </c>
      <c r="E106" s="222">
        <v>0</v>
      </c>
      <c r="F106" s="221">
        <v>0</v>
      </c>
      <c r="G106" s="221">
        <v>0</v>
      </c>
      <c r="H106" s="221">
        <v>0</v>
      </c>
      <c r="I106" s="221">
        <v>0</v>
      </c>
      <c r="J106" s="216">
        <v>0</v>
      </c>
      <c r="K106" s="216">
        <v>0</v>
      </c>
      <c r="L106" s="216">
        <v>0</v>
      </c>
      <c r="M106" s="216">
        <v>0</v>
      </c>
    </row>
    <row r="107" spans="1:13" x14ac:dyDescent="0.25">
      <c r="A107"/>
      <c r="D107" s="273" t="s">
        <v>563</v>
      </c>
      <c r="E107" s="282"/>
      <c r="F107" s="281"/>
      <c r="G107" s="281"/>
      <c r="H107" s="281"/>
      <c r="I107" s="281"/>
      <c r="J107" s="275"/>
      <c r="K107" s="275"/>
      <c r="L107" s="275"/>
      <c r="M107" s="275"/>
    </row>
    <row r="108" spans="1:13" x14ac:dyDescent="0.25">
      <c r="A108"/>
      <c r="D108" s="274" t="s">
        <v>561</v>
      </c>
      <c r="E108" s="222">
        <v>0</v>
      </c>
      <c r="F108" s="845">
        <v>0</v>
      </c>
      <c r="G108" s="221">
        <v>0</v>
      </c>
      <c r="H108" s="221">
        <v>0</v>
      </c>
      <c r="I108" s="221">
        <v>0</v>
      </c>
      <c r="J108" s="216">
        <v>0</v>
      </c>
      <c r="K108" s="216">
        <v>0</v>
      </c>
      <c r="L108" s="216">
        <v>0</v>
      </c>
      <c r="M108" s="216">
        <v>0</v>
      </c>
    </row>
    <row r="109" spans="1:13" x14ac:dyDescent="0.25">
      <c r="A109"/>
      <c r="D109" s="273" t="s">
        <v>564</v>
      </c>
      <c r="E109" s="222"/>
      <c r="F109" s="221"/>
      <c r="G109" s="221"/>
      <c r="H109" s="221"/>
      <c r="I109" s="221"/>
      <c r="J109" s="216"/>
      <c r="K109" s="216"/>
      <c r="L109" s="216"/>
      <c r="M109" s="216"/>
    </row>
    <row r="110" spans="1:13" x14ac:dyDescent="0.25">
      <c r="A110"/>
      <c r="D110" s="274" t="s">
        <v>561</v>
      </c>
      <c r="E110" s="222">
        <v>0</v>
      </c>
      <c r="F110" s="221">
        <v>0</v>
      </c>
      <c r="G110" s="221">
        <v>0</v>
      </c>
      <c r="H110" s="221">
        <v>0</v>
      </c>
      <c r="I110" s="221">
        <v>0</v>
      </c>
      <c r="J110" s="216">
        <v>0</v>
      </c>
      <c r="K110" s="216">
        <v>0</v>
      </c>
      <c r="L110" s="216">
        <v>0</v>
      </c>
      <c r="M110" s="216">
        <v>0</v>
      </c>
    </row>
    <row r="111" spans="1:13" x14ac:dyDescent="0.25">
      <c r="A111"/>
      <c r="D111" s="273" t="s">
        <v>292</v>
      </c>
      <c r="E111" s="222"/>
      <c r="F111" s="221"/>
      <c r="G111" s="221"/>
      <c r="H111" s="221"/>
      <c r="I111" s="221"/>
      <c r="J111" s="216"/>
      <c r="K111" s="216"/>
      <c r="L111" s="216"/>
      <c r="M111" s="216"/>
    </row>
    <row r="112" spans="1:13" ht="13" thickBot="1" x14ac:dyDescent="0.3">
      <c r="A112"/>
      <c r="D112" s="276" t="s">
        <v>561</v>
      </c>
      <c r="E112" s="843">
        <v>0</v>
      </c>
      <c r="F112" s="217">
        <v>0</v>
      </c>
      <c r="G112" s="217">
        <v>0</v>
      </c>
      <c r="H112" s="217">
        <v>0</v>
      </c>
      <c r="I112" s="217">
        <v>0</v>
      </c>
      <c r="J112" s="217">
        <v>0</v>
      </c>
      <c r="K112" s="217">
        <v>0</v>
      </c>
      <c r="L112" s="217">
        <v>0</v>
      </c>
      <c r="M112" s="217">
        <v>0</v>
      </c>
    </row>
    <row r="113" spans="1:17" ht="13" thickBot="1" x14ac:dyDescent="0.3">
      <c r="D113" s="846" t="s">
        <v>565</v>
      </c>
      <c r="E113" s="853">
        <f>SUM(E101:E112)</f>
        <v>0</v>
      </c>
      <c r="F113" s="301">
        <f>SUM(F101:F112)</f>
        <v>0</v>
      </c>
      <c r="G113" s="301">
        <f>SUM(G101:G112)</f>
        <v>0</v>
      </c>
      <c r="H113" s="301">
        <f>SUM(H101:H112)</f>
        <v>0</v>
      </c>
      <c r="I113" s="301">
        <f>SUM(I102:I112)</f>
        <v>0</v>
      </c>
      <c r="J113" s="301">
        <f>SUM(J101:J112)</f>
        <v>0</v>
      </c>
      <c r="K113" s="301">
        <f>SUM(K101:K112)</f>
        <v>0</v>
      </c>
      <c r="L113" s="301">
        <f>SUM(L101:L112)</f>
        <v>0</v>
      </c>
      <c r="M113" s="301">
        <f>SUM(M102:M112)</f>
        <v>0</v>
      </c>
      <c r="N113" s="25"/>
      <c r="O113" s="25"/>
      <c r="P113" s="25"/>
      <c r="Q113" s="25"/>
    </row>
    <row r="114" spans="1:17" ht="6" customHeight="1" x14ac:dyDescent="0.25">
      <c r="D114" s="409"/>
      <c r="E114" s="282"/>
      <c r="F114" s="281"/>
      <c r="G114" s="281"/>
      <c r="H114" s="281"/>
      <c r="I114" s="281"/>
      <c r="J114" s="275"/>
      <c r="K114" s="275"/>
      <c r="L114" s="275"/>
      <c r="M114" s="275"/>
      <c r="N114" s="25"/>
      <c r="O114" s="25"/>
      <c r="P114" s="25"/>
      <c r="Q114" s="25"/>
    </row>
    <row r="115" spans="1:17" x14ac:dyDescent="0.25">
      <c r="D115" s="273" t="s">
        <v>566</v>
      </c>
      <c r="E115" s="282"/>
      <c r="F115" s="281"/>
      <c r="G115" s="281"/>
      <c r="H115" s="281"/>
      <c r="I115" s="281"/>
      <c r="J115" s="275"/>
      <c r="K115" s="275"/>
      <c r="L115" s="275"/>
      <c r="M115" s="275"/>
      <c r="N115" s="25"/>
      <c r="O115" s="25"/>
      <c r="P115" s="25"/>
      <c r="Q115" s="25"/>
    </row>
    <row r="116" spans="1:17" x14ac:dyDescent="0.25">
      <c r="D116" s="273" t="s">
        <v>567</v>
      </c>
      <c r="E116" s="282"/>
      <c r="F116" s="281"/>
      <c r="G116" s="281"/>
      <c r="H116" s="281"/>
      <c r="I116" s="281"/>
      <c r="J116" s="275"/>
      <c r="K116" s="275"/>
      <c r="L116" s="275"/>
      <c r="M116" s="275"/>
      <c r="N116" s="25"/>
      <c r="O116" s="25"/>
      <c r="P116" s="25"/>
      <c r="Q116" s="25"/>
    </row>
    <row r="117" spans="1:17" x14ac:dyDescent="0.25">
      <c r="D117" s="274" t="s">
        <v>561</v>
      </c>
      <c r="E117" s="222">
        <v>0</v>
      </c>
      <c r="F117" s="221">
        <v>0</v>
      </c>
      <c r="G117" s="221">
        <v>0</v>
      </c>
      <c r="H117" s="221">
        <v>0</v>
      </c>
      <c r="I117" s="221">
        <v>0</v>
      </c>
      <c r="J117" s="216">
        <v>0</v>
      </c>
      <c r="K117" s="216">
        <v>0</v>
      </c>
      <c r="L117" s="216">
        <v>0</v>
      </c>
      <c r="M117" s="216">
        <v>0</v>
      </c>
      <c r="N117" s="25"/>
      <c r="O117" s="25"/>
      <c r="P117" s="25"/>
      <c r="Q117" s="25"/>
    </row>
    <row r="118" spans="1:17" x14ac:dyDescent="0.25">
      <c r="D118" s="273" t="s">
        <v>568</v>
      </c>
      <c r="E118" s="222"/>
      <c r="F118" s="221"/>
      <c r="G118" s="221"/>
      <c r="H118" s="221"/>
      <c r="I118" s="221"/>
      <c r="J118" s="216"/>
      <c r="K118" s="216"/>
      <c r="L118" s="216"/>
      <c r="M118" s="216"/>
      <c r="N118" s="25"/>
      <c r="O118" s="25"/>
      <c r="P118" s="25"/>
      <c r="Q118" s="25"/>
    </row>
    <row r="119" spans="1:17" x14ac:dyDescent="0.25">
      <c r="D119" s="274" t="s">
        <v>561</v>
      </c>
      <c r="E119" s="222">
        <v>0</v>
      </c>
      <c r="F119" s="221">
        <v>0</v>
      </c>
      <c r="G119" s="221">
        <v>0</v>
      </c>
      <c r="H119" s="221">
        <v>0</v>
      </c>
      <c r="I119" s="221">
        <v>0</v>
      </c>
      <c r="J119" s="216">
        <v>0</v>
      </c>
      <c r="K119" s="216">
        <v>0</v>
      </c>
      <c r="L119" s="216">
        <v>0</v>
      </c>
      <c r="M119" s="216">
        <v>0</v>
      </c>
      <c r="N119" s="25"/>
      <c r="O119" s="25"/>
      <c r="P119" s="25"/>
      <c r="Q119" s="25"/>
    </row>
    <row r="120" spans="1:17" x14ac:dyDescent="0.25">
      <c r="D120" s="273" t="s">
        <v>569</v>
      </c>
      <c r="E120" s="282"/>
      <c r="F120" s="281"/>
      <c r="G120" s="281"/>
      <c r="H120" s="281"/>
      <c r="I120" s="281"/>
      <c r="J120" s="275"/>
      <c r="K120" s="275"/>
      <c r="L120" s="275"/>
      <c r="M120" s="275"/>
      <c r="N120" s="25"/>
      <c r="O120" s="25"/>
      <c r="P120" s="25"/>
      <c r="Q120" s="25"/>
    </row>
    <row r="121" spans="1:17" x14ac:dyDescent="0.25">
      <c r="D121" s="274" t="s">
        <v>561</v>
      </c>
      <c r="E121" s="222">
        <v>0</v>
      </c>
      <c r="F121" s="221">
        <v>0</v>
      </c>
      <c r="G121" s="221">
        <v>0</v>
      </c>
      <c r="H121" s="221">
        <v>0</v>
      </c>
      <c r="I121" s="221">
        <v>0</v>
      </c>
      <c r="J121" s="216">
        <v>0</v>
      </c>
      <c r="K121" s="216">
        <v>0</v>
      </c>
      <c r="L121" s="216">
        <v>0</v>
      </c>
      <c r="M121" s="216">
        <v>0</v>
      </c>
      <c r="N121" s="25"/>
      <c r="O121" s="25"/>
      <c r="P121" s="25"/>
      <c r="Q121" s="25"/>
    </row>
    <row r="122" spans="1:17" x14ac:dyDescent="0.25">
      <c r="D122" s="273" t="s">
        <v>570</v>
      </c>
      <c r="E122" s="222"/>
      <c r="F122" s="221"/>
      <c r="G122" s="221"/>
      <c r="H122" s="221"/>
      <c r="I122" s="221"/>
      <c r="J122" s="216"/>
      <c r="K122" s="216"/>
      <c r="L122" s="216"/>
      <c r="M122" s="216"/>
      <c r="N122" s="25"/>
      <c r="O122" s="25"/>
      <c r="P122" s="25"/>
      <c r="Q122" s="25"/>
    </row>
    <row r="123" spans="1:17" x14ac:dyDescent="0.25">
      <c r="D123" s="274" t="s">
        <v>561</v>
      </c>
      <c r="E123" s="222">
        <v>0</v>
      </c>
      <c r="F123" s="221">
        <v>0</v>
      </c>
      <c r="G123" s="221">
        <v>0</v>
      </c>
      <c r="H123" s="221">
        <v>0</v>
      </c>
      <c r="I123" s="221">
        <v>0</v>
      </c>
      <c r="J123" s="216">
        <v>0</v>
      </c>
      <c r="K123" s="216">
        <v>0</v>
      </c>
      <c r="L123" s="216">
        <v>0</v>
      </c>
      <c r="M123" s="216">
        <v>0</v>
      </c>
      <c r="N123" s="25"/>
      <c r="O123" s="25"/>
      <c r="P123" s="25"/>
      <c r="Q123" s="25"/>
    </row>
    <row r="124" spans="1:17" x14ac:dyDescent="0.25">
      <c r="D124" s="273" t="s">
        <v>302</v>
      </c>
      <c r="E124" s="282"/>
      <c r="F124" s="281"/>
      <c r="G124" s="281"/>
      <c r="H124" s="281"/>
      <c r="I124" s="281"/>
      <c r="J124" s="275"/>
      <c r="K124" s="275"/>
      <c r="L124" s="275"/>
      <c r="M124" s="275"/>
      <c r="N124" s="25"/>
      <c r="O124" s="25"/>
      <c r="P124" s="25"/>
      <c r="Q124" s="25"/>
    </row>
    <row r="125" spans="1:17" ht="13" thickBot="1" x14ac:dyDescent="0.3">
      <c r="D125" s="274" t="s">
        <v>561</v>
      </c>
      <c r="E125" s="843">
        <v>0</v>
      </c>
      <c r="F125" s="217">
        <v>0</v>
      </c>
      <c r="G125" s="217">
        <v>0</v>
      </c>
      <c r="H125" s="217">
        <v>0</v>
      </c>
      <c r="I125" s="217">
        <v>0</v>
      </c>
      <c r="J125" s="217">
        <v>0</v>
      </c>
      <c r="K125" s="217">
        <v>0</v>
      </c>
      <c r="L125" s="217">
        <v>0</v>
      </c>
      <c r="M125" s="217">
        <v>0</v>
      </c>
      <c r="N125" s="25"/>
      <c r="O125" s="25"/>
      <c r="P125" s="25"/>
      <c r="Q125" s="25"/>
    </row>
    <row r="126" spans="1:17" ht="13" thickBot="1" x14ac:dyDescent="0.3">
      <c r="D126" s="846" t="s">
        <v>571</v>
      </c>
      <c r="E126" s="853">
        <f>SUM(E116:E125)</f>
        <v>0</v>
      </c>
      <c r="F126" s="301">
        <f>SUM(F114:F125)</f>
        <v>0</v>
      </c>
      <c r="G126" s="301">
        <f>SUM(G114:G125)</f>
        <v>0</v>
      </c>
      <c r="H126" s="301">
        <f>SUM(H114:H125)</f>
        <v>0</v>
      </c>
      <c r="I126" s="301">
        <f>SUM(I115:I125)</f>
        <v>0</v>
      </c>
      <c r="J126" s="301">
        <f>SUM(J114:J125)</f>
        <v>0</v>
      </c>
      <c r="K126" s="301">
        <f>SUM(K114:K125)</f>
        <v>0</v>
      </c>
      <c r="L126" s="301">
        <f>SUM(L114:L125)</f>
        <v>0</v>
      </c>
      <c r="M126" s="301">
        <f>SUM(M115:M125)</f>
        <v>0</v>
      </c>
      <c r="N126" s="25"/>
      <c r="O126" s="25"/>
      <c r="P126" s="25"/>
      <c r="Q126" s="25"/>
    </row>
    <row r="127" spans="1:17" ht="13" x14ac:dyDescent="0.25">
      <c r="A127" s="114"/>
      <c r="D127" s="14"/>
      <c r="E127" s="109"/>
      <c r="F127" s="110"/>
      <c r="G127" s="110"/>
      <c r="H127" s="110"/>
      <c r="I127" s="110"/>
      <c r="J127" s="110"/>
      <c r="K127" s="110"/>
      <c r="L127" s="110"/>
      <c r="M127" s="110"/>
      <c r="N127" s="25"/>
      <c r="O127" s="25"/>
      <c r="P127" s="25"/>
      <c r="Q127" s="25"/>
    </row>
    <row r="128" spans="1:17" s="25" customFormat="1" x14ac:dyDescent="0.25">
      <c r="C128" s="62"/>
      <c r="D128" s="682"/>
      <c r="E128" s="883" t="s">
        <v>550</v>
      </c>
      <c r="F128" s="883" t="s">
        <v>551</v>
      </c>
      <c r="G128" s="883"/>
      <c r="H128" s="883"/>
      <c r="I128" s="883"/>
      <c r="J128" s="883" t="s">
        <v>552</v>
      </c>
      <c r="K128" s="942"/>
      <c r="L128" s="942"/>
      <c r="M128" s="942"/>
    </row>
    <row r="129" spans="1:17" s="25" customFormat="1" x14ac:dyDescent="0.25">
      <c r="C129" s="62"/>
      <c r="D129" s="682" t="s">
        <v>559</v>
      </c>
      <c r="E129" s="883"/>
      <c r="F129" s="673" t="s">
        <v>553</v>
      </c>
      <c r="G129" s="673" t="s">
        <v>554</v>
      </c>
      <c r="H129" s="673" t="s">
        <v>555</v>
      </c>
      <c r="I129" s="673" t="s">
        <v>556</v>
      </c>
      <c r="J129" s="682" t="s">
        <v>323</v>
      </c>
      <c r="K129" s="682" t="s">
        <v>557</v>
      </c>
      <c r="L129" s="682" t="s">
        <v>324</v>
      </c>
      <c r="M129" s="682" t="s">
        <v>325</v>
      </c>
    </row>
    <row r="130" spans="1:17" s="25" customFormat="1" x14ac:dyDescent="0.25">
      <c r="C130" s="62"/>
      <c r="D130" s="697"/>
      <c r="E130" s="673" t="s">
        <v>144</v>
      </c>
      <c r="F130" s="673" t="s">
        <v>144</v>
      </c>
      <c r="G130" s="673" t="s">
        <v>144</v>
      </c>
      <c r="H130" s="673" t="s">
        <v>144</v>
      </c>
      <c r="I130" s="673" t="s">
        <v>144</v>
      </c>
      <c r="J130" s="682" t="s">
        <v>144</v>
      </c>
      <c r="K130" s="682" t="s">
        <v>144</v>
      </c>
      <c r="L130" s="682" t="s">
        <v>97</v>
      </c>
      <c r="M130" s="682" t="s">
        <v>97</v>
      </c>
    </row>
    <row r="131" spans="1:17" x14ac:dyDescent="0.25">
      <c r="A131"/>
      <c r="D131" s="273" t="s">
        <v>572</v>
      </c>
      <c r="E131" s="282"/>
      <c r="F131" s="281"/>
      <c r="G131" s="281"/>
      <c r="H131" s="281"/>
      <c r="I131" s="281"/>
      <c r="J131" s="275"/>
      <c r="K131" s="275"/>
      <c r="L131" s="275"/>
      <c r="M131" s="275"/>
      <c r="N131" s="25"/>
      <c r="O131" s="25"/>
      <c r="P131" s="25"/>
      <c r="Q131" s="25"/>
    </row>
    <row r="132" spans="1:17" x14ac:dyDescent="0.25">
      <c r="A132"/>
      <c r="D132" s="273" t="s">
        <v>119</v>
      </c>
      <c r="E132" s="282"/>
      <c r="F132" s="281"/>
      <c r="G132" s="281"/>
      <c r="H132" s="281"/>
      <c r="I132" s="281"/>
      <c r="J132" s="275"/>
      <c r="K132" s="275"/>
      <c r="L132" s="275"/>
      <c r="M132" s="275"/>
      <c r="N132" s="25"/>
      <c r="O132" s="25"/>
      <c r="P132" s="25"/>
      <c r="Q132" s="25"/>
    </row>
    <row r="133" spans="1:17" x14ac:dyDescent="0.25">
      <c r="A133"/>
      <c r="D133" s="274" t="s">
        <v>561</v>
      </c>
      <c r="E133" s="222">
        <v>0</v>
      </c>
      <c r="F133" s="221">
        <v>0</v>
      </c>
      <c r="G133" s="221">
        <v>0</v>
      </c>
      <c r="H133" s="221">
        <v>0</v>
      </c>
      <c r="I133" s="221">
        <v>0</v>
      </c>
      <c r="J133" s="216">
        <v>0</v>
      </c>
      <c r="K133" s="216">
        <v>0</v>
      </c>
      <c r="L133" s="216">
        <v>0</v>
      </c>
      <c r="M133" s="216">
        <v>0</v>
      </c>
      <c r="N133" s="25"/>
      <c r="O133" s="25"/>
      <c r="P133" s="25"/>
      <c r="Q133" s="25"/>
    </row>
    <row r="134" spans="1:17" x14ac:dyDescent="0.25">
      <c r="A134"/>
      <c r="D134" s="273" t="s">
        <v>305</v>
      </c>
      <c r="E134" s="282"/>
      <c r="F134" s="281"/>
      <c r="G134" s="281"/>
      <c r="H134" s="281"/>
      <c r="I134" s="281"/>
      <c r="J134" s="275"/>
      <c r="K134" s="275"/>
      <c r="L134" s="275"/>
      <c r="M134" s="275"/>
      <c r="N134" s="25"/>
      <c r="O134" s="25"/>
      <c r="P134" s="25"/>
      <c r="Q134" s="25"/>
    </row>
    <row r="135" spans="1:17" x14ac:dyDescent="0.25">
      <c r="A135"/>
      <c r="D135" s="278" t="s">
        <v>561</v>
      </c>
      <c r="E135" s="222">
        <v>0</v>
      </c>
      <c r="F135" s="221">
        <v>0</v>
      </c>
      <c r="G135" s="221">
        <v>0</v>
      </c>
      <c r="H135" s="221">
        <v>0</v>
      </c>
      <c r="I135" s="221">
        <v>0</v>
      </c>
      <c r="J135" s="221">
        <v>0</v>
      </c>
      <c r="K135" s="221">
        <v>0</v>
      </c>
      <c r="L135" s="221">
        <v>0</v>
      </c>
      <c r="M135" s="221">
        <v>0</v>
      </c>
      <c r="N135" s="25"/>
      <c r="O135" s="25"/>
      <c r="P135" s="25"/>
      <c r="Q135" s="25"/>
    </row>
    <row r="136" spans="1:17" x14ac:dyDescent="0.25">
      <c r="A136"/>
      <c r="D136" s="280" t="s">
        <v>573</v>
      </c>
      <c r="E136" s="282"/>
      <c r="F136" s="281"/>
      <c r="G136" s="281"/>
      <c r="H136" s="281"/>
      <c r="I136" s="281"/>
      <c r="J136" s="281"/>
      <c r="K136" s="281"/>
      <c r="L136" s="281"/>
      <c r="M136" s="281"/>
      <c r="N136" s="25"/>
      <c r="O136" s="25"/>
      <c r="P136" s="25"/>
      <c r="Q136" s="25"/>
    </row>
    <row r="137" spans="1:17" x14ac:dyDescent="0.25">
      <c r="A137"/>
      <c r="D137" s="274" t="s">
        <v>561</v>
      </c>
      <c r="E137" s="222">
        <v>0</v>
      </c>
      <c r="F137" s="221">
        <v>0</v>
      </c>
      <c r="G137" s="221">
        <v>0</v>
      </c>
      <c r="H137" s="221">
        <v>0</v>
      </c>
      <c r="I137" s="221">
        <v>0</v>
      </c>
      <c r="J137" s="216">
        <v>0</v>
      </c>
      <c r="K137" s="216">
        <v>0</v>
      </c>
      <c r="L137" s="216">
        <v>0</v>
      </c>
      <c r="M137" s="216">
        <v>0</v>
      </c>
      <c r="N137" s="25"/>
      <c r="O137" s="25"/>
      <c r="P137" s="25"/>
      <c r="Q137" s="25"/>
    </row>
    <row r="138" spans="1:17" x14ac:dyDescent="0.25">
      <c r="A138"/>
      <c r="D138" s="273" t="s">
        <v>307</v>
      </c>
      <c r="E138" s="282"/>
      <c r="F138" s="281"/>
      <c r="G138" s="281"/>
      <c r="H138" s="281"/>
      <c r="I138" s="281"/>
      <c r="J138" s="275"/>
      <c r="K138" s="275"/>
      <c r="L138" s="275"/>
      <c r="M138" s="275"/>
      <c r="N138" s="25"/>
      <c r="O138" s="25"/>
      <c r="P138" s="25"/>
      <c r="Q138" s="25"/>
    </row>
    <row r="139" spans="1:17" x14ac:dyDescent="0.25">
      <c r="A139"/>
      <c r="D139" s="274" t="s">
        <v>561</v>
      </c>
      <c r="E139" s="222">
        <v>0</v>
      </c>
      <c r="F139" s="221">
        <v>0</v>
      </c>
      <c r="G139" s="221">
        <v>0</v>
      </c>
      <c r="H139" s="221">
        <v>0</v>
      </c>
      <c r="I139" s="221">
        <v>0</v>
      </c>
      <c r="J139" s="216">
        <v>0</v>
      </c>
      <c r="K139" s="216">
        <v>0</v>
      </c>
      <c r="L139" s="216">
        <v>0</v>
      </c>
      <c r="M139" s="216">
        <v>0</v>
      </c>
      <c r="N139" s="25"/>
      <c r="O139" s="25"/>
      <c r="P139" s="25"/>
      <c r="Q139" s="25"/>
    </row>
    <row r="140" spans="1:17" x14ac:dyDescent="0.25">
      <c r="A140"/>
      <c r="D140" s="273" t="s">
        <v>574</v>
      </c>
      <c r="E140" s="282"/>
      <c r="F140" s="281"/>
      <c r="G140" s="281"/>
      <c r="H140" s="281"/>
      <c r="I140" s="281"/>
      <c r="J140" s="275"/>
      <c r="K140" s="275"/>
      <c r="L140" s="275"/>
      <c r="M140" s="275"/>
      <c r="N140" s="25"/>
      <c r="O140" s="25"/>
      <c r="P140" s="25"/>
      <c r="Q140" s="25"/>
    </row>
    <row r="141" spans="1:17" x14ac:dyDescent="0.25">
      <c r="A141"/>
      <c r="D141" s="274" t="s">
        <v>561</v>
      </c>
      <c r="E141" s="222">
        <v>0</v>
      </c>
      <c r="F141" s="221">
        <v>0</v>
      </c>
      <c r="G141" s="221">
        <v>0</v>
      </c>
      <c r="H141" s="221">
        <v>0</v>
      </c>
      <c r="I141" s="221">
        <v>0</v>
      </c>
      <c r="J141" s="216">
        <v>0</v>
      </c>
      <c r="K141" s="216">
        <v>0</v>
      </c>
      <c r="L141" s="216">
        <v>0</v>
      </c>
      <c r="M141" s="216">
        <v>0</v>
      </c>
      <c r="N141" s="25"/>
      <c r="O141" s="25"/>
      <c r="P141" s="25"/>
      <c r="Q141" s="25"/>
    </row>
    <row r="142" spans="1:17" x14ac:dyDescent="0.25">
      <c r="A142"/>
      <c r="D142" s="273" t="s">
        <v>575</v>
      </c>
      <c r="E142" s="282"/>
      <c r="F142" s="281"/>
      <c r="G142" s="281"/>
      <c r="H142" s="281"/>
      <c r="I142" s="281"/>
      <c r="J142" s="275"/>
      <c r="K142" s="275"/>
      <c r="L142" s="275"/>
      <c r="M142" s="275"/>
      <c r="N142" s="25"/>
      <c r="O142" s="25"/>
      <c r="P142" s="25"/>
      <c r="Q142" s="25"/>
    </row>
    <row r="143" spans="1:17" x14ac:dyDescent="0.25">
      <c r="A143"/>
      <c r="D143" s="274" t="s">
        <v>561</v>
      </c>
      <c r="E143" s="282">
        <v>0</v>
      </c>
      <c r="F143" s="281">
        <v>0</v>
      </c>
      <c r="G143" s="281">
        <v>0</v>
      </c>
      <c r="H143" s="281">
        <v>0</v>
      </c>
      <c r="I143" s="281">
        <v>0</v>
      </c>
      <c r="J143" s="275">
        <v>0</v>
      </c>
      <c r="K143" s="275">
        <v>0</v>
      </c>
      <c r="L143" s="275">
        <v>0</v>
      </c>
      <c r="M143" s="275">
        <v>0</v>
      </c>
      <c r="N143" s="25"/>
      <c r="O143" s="25"/>
      <c r="P143" s="25"/>
      <c r="Q143" s="25"/>
    </row>
    <row r="144" spans="1:17" x14ac:dyDescent="0.25">
      <c r="A144"/>
      <c r="D144" s="273" t="s">
        <v>576</v>
      </c>
      <c r="E144" s="282"/>
      <c r="F144" s="281"/>
      <c r="G144" s="281"/>
      <c r="H144" s="281"/>
      <c r="I144" s="281"/>
      <c r="J144" s="275"/>
      <c r="K144" s="275"/>
      <c r="L144" s="275"/>
      <c r="M144" s="275"/>
      <c r="N144" s="25"/>
      <c r="O144" s="25"/>
      <c r="P144" s="25"/>
      <c r="Q144" s="25"/>
    </row>
    <row r="145" spans="1:13" x14ac:dyDescent="0.25">
      <c r="A145"/>
      <c r="D145" s="274" t="s">
        <v>561</v>
      </c>
      <c r="E145" s="282">
        <v>0</v>
      </c>
      <c r="F145" s="281">
        <v>0</v>
      </c>
      <c r="G145" s="281">
        <v>0</v>
      </c>
      <c r="H145" s="281">
        <v>0</v>
      </c>
      <c r="I145" s="281">
        <v>0</v>
      </c>
      <c r="J145" s="275">
        <v>0</v>
      </c>
      <c r="K145" s="275">
        <v>0</v>
      </c>
      <c r="L145" s="275">
        <v>0</v>
      </c>
      <c r="M145" s="275">
        <v>0</v>
      </c>
    </row>
    <row r="146" spans="1:13" x14ac:dyDescent="0.25">
      <c r="A146"/>
      <c r="D146" s="273" t="s">
        <v>311</v>
      </c>
      <c r="E146" s="222"/>
      <c r="F146" s="221"/>
      <c r="G146" s="221"/>
      <c r="H146" s="221"/>
      <c r="I146" s="221"/>
      <c r="J146" s="216"/>
      <c r="K146" s="216"/>
      <c r="L146" s="216"/>
      <c r="M146" s="216"/>
    </row>
    <row r="147" spans="1:13" x14ac:dyDescent="0.25">
      <c r="A147"/>
      <c r="D147" s="274" t="s">
        <v>561</v>
      </c>
      <c r="E147" s="222">
        <v>0</v>
      </c>
      <c r="F147" s="221">
        <v>0</v>
      </c>
      <c r="G147" s="221">
        <v>0</v>
      </c>
      <c r="H147" s="221">
        <v>0</v>
      </c>
      <c r="I147" s="221">
        <v>0</v>
      </c>
      <c r="J147" s="216">
        <v>0</v>
      </c>
      <c r="K147" s="216">
        <v>0</v>
      </c>
      <c r="L147" s="216">
        <v>0</v>
      </c>
      <c r="M147" s="216">
        <v>0</v>
      </c>
    </row>
    <row r="148" spans="1:13" x14ac:dyDescent="0.25">
      <c r="A148"/>
      <c r="D148" s="273" t="s">
        <v>577</v>
      </c>
      <c r="E148" s="282"/>
      <c r="F148" s="281"/>
      <c r="G148" s="281"/>
      <c r="H148" s="281"/>
      <c r="I148" s="281"/>
      <c r="J148" s="275"/>
      <c r="K148" s="275"/>
      <c r="L148" s="275"/>
      <c r="M148" s="275"/>
    </row>
    <row r="149" spans="1:13" x14ac:dyDescent="0.25">
      <c r="A149"/>
      <c r="D149" s="274" t="s">
        <v>561</v>
      </c>
      <c r="E149" s="221">
        <v>0</v>
      </c>
      <c r="F149" s="221">
        <v>0</v>
      </c>
      <c r="G149" s="221">
        <v>0</v>
      </c>
      <c r="H149" s="221">
        <v>0</v>
      </c>
      <c r="I149" s="221">
        <v>0</v>
      </c>
      <c r="J149" s="216">
        <v>0</v>
      </c>
      <c r="K149" s="216">
        <v>0</v>
      </c>
      <c r="L149" s="216">
        <v>0</v>
      </c>
      <c r="M149" s="216">
        <v>0</v>
      </c>
    </row>
    <row r="150" spans="1:13" x14ac:dyDescent="0.25">
      <c r="A150"/>
      <c r="D150" s="283" t="s">
        <v>578</v>
      </c>
      <c r="E150" s="221"/>
      <c r="F150" s="221"/>
      <c r="G150" s="221"/>
      <c r="H150" s="221"/>
      <c r="I150" s="221"/>
      <c r="J150" s="216"/>
      <c r="K150" s="216"/>
      <c r="L150" s="216"/>
      <c r="M150" s="216"/>
    </row>
    <row r="151" spans="1:13" ht="13" thickBot="1" x14ac:dyDescent="0.3">
      <c r="A151"/>
      <c r="D151" s="276" t="s">
        <v>561</v>
      </c>
      <c r="E151" s="217">
        <v>0</v>
      </c>
      <c r="F151" s="217">
        <v>0</v>
      </c>
      <c r="G151" s="217">
        <v>0</v>
      </c>
      <c r="H151" s="217">
        <v>0</v>
      </c>
      <c r="I151" s="217">
        <v>0</v>
      </c>
      <c r="J151" s="217">
        <v>0</v>
      </c>
      <c r="K151" s="217">
        <v>0</v>
      </c>
      <c r="L151" s="217">
        <v>0</v>
      </c>
      <c r="M151" s="217">
        <v>0</v>
      </c>
    </row>
    <row r="152" spans="1:13" ht="13" thickBot="1" x14ac:dyDescent="0.3">
      <c r="A152"/>
      <c r="D152" s="846" t="s">
        <v>579</v>
      </c>
      <c r="E152" s="853">
        <f>SUM(E131:E151)</f>
        <v>0</v>
      </c>
      <c r="F152" s="301">
        <f t="shared" ref="F152:M152" si="5">SUM(F131:F151)</f>
        <v>0</v>
      </c>
      <c r="G152" s="301">
        <f t="shared" si="5"/>
        <v>0</v>
      </c>
      <c r="H152" s="301">
        <f t="shared" si="5"/>
        <v>0</v>
      </c>
      <c r="I152" s="301">
        <f t="shared" si="5"/>
        <v>0</v>
      </c>
      <c r="J152" s="301">
        <f t="shared" si="5"/>
        <v>0</v>
      </c>
      <c r="K152" s="301">
        <f t="shared" si="5"/>
        <v>0</v>
      </c>
      <c r="L152" s="301">
        <f t="shared" si="5"/>
        <v>0</v>
      </c>
      <c r="M152" s="301">
        <f t="shared" si="5"/>
        <v>0</v>
      </c>
    </row>
    <row r="153" spans="1:13" ht="13" thickBot="1" x14ac:dyDescent="0.3">
      <c r="A153"/>
      <c r="D153" s="273"/>
      <c r="E153" s="284"/>
      <c r="F153" s="279"/>
      <c r="G153" s="279"/>
      <c r="H153" s="279"/>
      <c r="I153" s="279"/>
      <c r="J153" s="279"/>
      <c r="K153" s="279"/>
      <c r="L153" s="279"/>
      <c r="M153" s="279"/>
    </row>
    <row r="154" spans="1:13" ht="21.5" thickBot="1" x14ac:dyDescent="0.3">
      <c r="A154"/>
      <c r="D154" s="854" t="str">
        <f>"TOTAL CARRIED FORWARD CAPITAL WORKS "&amp;Title!AC2</f>
        <v>TOTAL CARRIED FORWARD CAPITAL WORKS 2022/23</v>
      </c>
      <c r="E154" s="317">
        <f t="shared" ref="E154:M154" si="6">E113+E126+E152</f>
        <v>0</v>
      </c>
      <c r="F154" s="317">
        <f t="shared" si="6"/>
        <v>0</v>
      </c>
      <c r="G154" s="317">
        <f t="shared" si="6"/>
        <v>0</v>
      </c>
      <c r="H154" s="317">
        <f t="shared" si="6"/>
        <v>0</v>
      </c>
      <c r="I154" s="317">
        <f t="shared" si="6"/>
        <v>0</v>
      </c>
      <c r="J154" s="317">
        <f t="shared" si="6"/>
        <v>0</v>
      </c>
      <c r="K154" s="317">
        <f t="shared" si="6"/>
        <v>0</v>
      </c>
      <c r="L154" s="317">
        <f t="shared" si="6"/>
        <v>0</v>
      </c>
      <c r="M154" s="317">
        <f t="shared" si="6"/>
        <v>0</v>
      </c>
    </row>
    <row r="155" spans="1:13" ht="13" thickTop="1" x14ac:dyDescent="0.25">
      <c r="A155"/>
      <c r="D155" s="239"/>
      <c r="E155" s="239"/>
      <c r="F155" s="239"/>
      <c r="G155" s="239"/>
      <c r="H155" s="239"/>
      <c r="I155" s="239"/>
      <c r="J155" s="239"/>
      <c r="K155" s="239"/>
      <c r="L155" s="239"/>
      <c r="M155" s="239"/>
    </row>
    <row r="156" spans="1:13" x14ac:dyDescent="0.25">
      <c r="A156"/>
    </row>
  </sheetData>
  <mergeCells count="19">
    <mergeCell ref="F97:I97"/>
    <mergeCell ref="J97:M97"/>
    <mergeCell ref="F128:I128"/>
    <mergeCell ref="J128:M128"/>
    <mergeCell ref="E97:E98"/>
    <mergeCell ref="E128:E129"/>
    <mergeCell ref="D5:N5"/>
    <mergeCell ref="H9:H11"/>
    <mergeCell ref="G9:G10"/>
    <mergeCell ref="D65:D67"/>
    <mergeCell ref="E65:E66"/>
    <mergeCell ref="E34:E35"/>
    <mergeCell ref="E18:E19"/>
    <mergeCell ref="F34:I34"/>
    <mergeCell ref="J34:M34"/>
    <mergeCell ref="F65:I65"/>
    <mergeCell ref="J65:M65"/>
    <mergeCell ref="F18:I18"/>
    <mergeCell ref="J18:M18"/>
  </mergeCells>
  <printOptions horizontalCentered="1"/>
  <pageMargins left="0.23622047244094491" right="0.23622047244094491" top="0.74803149606299213" bottom="0.74803149606299213" header="0.31496062992125984" footer="0.31496062992125984"/>
  <pageSetup paperSize="9" scale="93" firstPageNumber="2" fitToHeight="0" orientation="landscape" r:id="rId1"/>
  <headerFooter alignWithMargins="0"/>
  <rowBreaks count="4" manualBreakCount="4">
    <brk id="30" min="1" max="14" man="1"/>
    <brk id="63" min="1" max="14" man="1"/>
    <brk id="93" min="1" max="14" man="1"/>
    <brk id="126" min="1" max="14" man="1"/>
  </rowBreaks>
  <ignoredErrors>
    <ignoredError sqref="I126" 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17457-8669-4ECB-AEF8-C268571CBE10}">
  <dimension ref="A1:N120"/>
  <sheetViews>
    <sheetView showGridLines="0" view="pageBreakPreview" zoomScale="110" zoomScaleNormal="70" zoomScaleSheetLayoutView="110" workbookViewId="0">
      <selection activeCell="B1" sqref="B1"/>
    </sheetView>
  </sheetViews>
  <sheetFormatPr defaultColWidth="9.1796875" defaultRowHeight="10" x14ac:dyDescent="0.2"/>
  <cols>
    <col min="1" max="1" width="1.81640625" style="363" customWidth="1"/>
    <col min="2" max="2" width="3.1796875" style="363" customWidth="1"/>
    <col min="3" max="3" width="31.54296875" style="363" customWidth="1"/>
    <col min="4" max="8" width="12.26953125" style="363" customWidth="1"/>
    <col min="9" max="12" width="12.7265625" style="363" customWidth="1"/>
    <col min="13" max="13" width="11.1796875" style="363" customWidth="1"/>
    <col min="14" max="14" width="2" style="363" customWidth="1"/>
    <col min="15" max="16384" width="9.1796875" style="363"/>
  </cols>
  <sheetData>
    <row r="1" spans="1:14" ht="13" x14ac:dyDescent="0.3">
      <c r="A1" s="371"/>
      <c r="B1" s="387" t="s">
        <v>581</v>
      </c>
      <c r="C1" s="857"/>
      <c r="D1" s="372"/>
      <c r="E1" s="372"/>
      <c r="F1" s="372"/>
      <c r="G1" s="372"/>
      <c r="H1" s="372"/>
      <c r="I1" s="372"/>
      <c r="J1" s="372"/>
      <c r="K1" s="372"/>
      <c r="L1" s="372"/>
      <c r="M1" s="372"/>
    </row>
    <row r="2" spans="1:14" ht="13" x14ac:dyDescent="0.25">
      <c r="A2" s="371"/>
      <c r="B2" s="983" t="str">
        <f>"For the years ending 30 June "&amp;Title!Z2+2&amp;", "&amp;Title!Z2+3&amp;" &amp; "&amp;Title!Z2+4</f>
        <v>For the years ending 30 June 2025, 2026 &amp; 2027</v>
      </c>
      <c r="C2" s="983"/>
      <c r="D2" s="983"/>
      <c r="E2" s="983"/>
      <c r="F2" s="983"/>
      <c r="G2" s="983"/>
      <c r="H2" s="983"/>
      <c r="I2" s="372"/>
      <c r="J2" s="372"/>
      <c r="K2" s="372"/>
      <c r="L2" s="372"/>
      <c r="M2" s="372"/>
    </row>
    <row r="3" spans="1:14" ht="10.5" x14ac:dyDescent="0.25">
      <c r="A3" s="371"/>
      <c r="B3" s="954"/>
      <c r="C3" s="956"/>
      <c r="D3" s="372"/>
      <c r="E3" s="372"/>
      <c r="F3" s="372"/>
      <c r="G3" s="372"/>
      <c r="H3" s="372"/>
      <c r="I3" s="372"/>
      <c r="J3" s="372"/>
      <c r="K3" s="372"/>
      <c r="L3" s="372"/>
      <c r="M3" s="372"/>
    </row>
    <row r="4" spans="1:14" ht="10.5" x14ac:dyDescent="0.2">
      <c r="A4" s="977"/>
      <c r="B4" s="978" t="str">
        <f>Title!AE2</f>
        <v>2024/25</v>
      </c>
      <c r="C4" s="979"/>
      <c r="D4" s="980" t="s">
        <v>582</v>
      </c>
      <c r="E4" s="980"/>
      <c r="F4" s="980"/>
      <c r="G4" s="980"/>
      <c r="H4" s="980"/>
      <c r="I4" s="980" t="s">
        <v>583</v>
      </c>
      <c r="J4" s="980"/>
      <c r="K4" s="980"/>
      <c r="L4" s="980"/>
      <c r="M4" s="980"/>
      <c r="N4" s="371"/>
    </row>
    <row r="5" spans="1:14" ht="10.5" x14ac:dyDescent="0.2">
      <c r="A5" s="977"/>
      <c r="B5" s="979"/>
      <c r="C5" s="979"/>
      <c r="D5" s="745" t="s">
        <v>148</v>
      </c>
      <c r="E5" s="745" t="s">
        <v>553</v>
      </c>
      <c r="F5" s="745" t="s">
        <v>554</v>
      </c>
      <c r="G5" s="745" t="s">
        <v>556</v>
      </c>
      <c r="H5" s="745" t="s">
        <v>555</v>
      </c>
      <c r="I5" s="745" t="s">
        <v>148</v>
      </c>
      <c r="J5" s="745" t="s">
        <v>323</v>
      </c>
      <c r="K5" s="745" t="s">
        <v>45</v>
      </c>
      <c r="L5" s="745" t="s">
        <v>584</v>
      </c>
      <c r="M5" s="745" t="s">
        <v>325</v>
      </c>
      <c r="N5" s="371"/>
    </row>
    <row r="6" spans="1:14" ht="10.5" x14ac:dyDescent="0.2">
      <c r="A6" s="977"/>
      <c r="B6" s="979"/>
      <c r="C6" s="979"/>
      <c r="D6" s="746" t="s">
        <v>97</v>
      </c>
      <c r="E6" s="746" t="s">
        <v>97</v>
      </c>
      <c r="F6" s="746" t="s">
        <v>97</v>
      </c>
      <c r="G6" s="746" t="s">
        <v>97</v>
      </c>
      <c r="H6" s="746" t="s">
        <v>97</v>
      </c>
      <c r="I6" s="746" t="s">
        <v>97</v>
      </c>
      <c r="J6" s="746" t="s">
        <v>97</v>
      </c>
      <c r="K6" s="746" t="s">
        <v>97</v>
      </c>
      <c r="L6" s="746" t="s">
        <v>97</v>
      </c>
      <c r="M6" s="746" t="s">
        <v>97</v>
      </c>
    </row>
    <row r="7" spans="1:14" x14ac:dyDescent="0.2">
      <c r="A7" s="977"/>
      <c r="B7" s="981"/>
      <c r="C7" s="981"/>
      <c r="D7" s="981"/>
      <c r="E7" s="981"/>
      <c r="F7" s="981"/>
      <c r="G7" s="981"/>
      <c r="H7" s="981"/>
      <c r="I7" s="981"/>
      <c r="J7" s="981"/>
      <c r="K7" s="981"/>
      <c r="L7" s="981"/>
      <c r="M7" s="981"/>
    </row>
    <row r="8" spans="1:14" ht="10.5" x14ac:dyDescent="0.25">
      <c r="A8" s="977"/>
      <c r="B8" s="374" t="s">
        <v>287</v>
      </c>
      <c r="C8" s="374"/>
      <c r="D8" s="375"/>
      <c r="E8" s="375"/>
      <c r="F8" s="375"/>
      <c r="G8" s="375"/>
      <c r="H8" s="376"/>
      <c r="I8" s="374"/>
      <c r="J8" s="374"/>
      <c r="K8" s="374"/>
      <c r="L8" s="374"/>
      <c r="M8" s="374"/>
    </row>
    <row r="9" spans="1:14" x14ac:dyDescent="0.2">
      <c r="A9" s="977"/>
      <c r="B9" s="955" t="s">
        <v>288</v>
      </c>
      <c r="C9" s="956"/>
      <c r="D9" s="377">
        <f>SUM(E9:H9)</f>
        <v>0</v>
      </c>
      <c r="E9" s="377">
        <v>0</v>
      </c>
      <c r="F9" s="377">
        <v>0</v>
      </c>
      <c r="G9" s="377">
        <v>0</v>
      </c>
      <c r="H9" s="378">
        <v>0</v>
      </c>
      <c r="I9" s="377">
        <v>0</v>
      </c>
      <c r="J9" s="377">
        <v>0</v>
      </c>
      <c r="K9" s="377">
        <v>0</v>
      </c>
      <c r="L9" s="377">
        <v>0</v>
      </c>
      <c r="M9" s="377">
        <v>0</v>
      </c>
    </row>
    <row r="10" spans="1:14" x14ac:dyDescent="0.2">
      <c r="A10" s="977"/>
      <c r="B10" s="955" t="s">
        <v>289</v>
      </c>
      <c r="C10" s="956"/>
      <c r="D10" s="377">
        <f>SUM(E10:H10)</f>
        <v>0</v>
      </c>
      <c r="E10" s="377">
        <v>0</v>
      </c>
      <c r="F10" s="377">
        <v>0</v>
      </c>
      <c r="G10" s="377">
        <v>0</v>
      </c>
      <c r="H10" s="378">
        <v>0</v>
      </c>
      <c r="I10" s="377">
        <v>0</v>
      </c>
      <c r="J10" s="377">
        <v>0</v>
      </c>
      <c r="K10" s="377">
        <v>0</v>
      </c>
      <c r="L10" s="377">
        <v>0</v>
      </c>
      <c r="M10" s="377">
        <v>0</v>
      </c>
    </row>
    <row r="11" spans="1:14" ht="10.5" x14ac:dyDescent="0.25">
      <c r="A11" s="977"/>
      <c r="B11" s="954" t="s">
        <v>585</v>
      </c>
      <c r="C11" s="956"/>
      <c r="D11" s="379">
        <f t="shared" ref="D11:D17" si="0">SUM(E11:H11)</f>
        <v>0</v>
      </c>
      <c r="E11" s="379">
        <f>SUM(E9:E10)</f>
        <v>0</v>
      </c>
      <c r="F11" s="379">
        <f>SUM(F9:F10)</f>
        <v>0</v>
      </c>
      <c r="G11" s="379">
        <f>SUM(G9:G10)</f>
        <v>0</v>
      </c>
      <c r="H11" s="380">
        <f t="shared" ref="H11" si="1">SUM(H9:H10)</f>
        <v>0</v>
      </c>
      <c r="I11" s="379">
        <v>0</v>
      </c>
      <c r="J11" s="379">
        <v>0</v>
      </c>
      <c r="K11" s="379">
        <v>0</v>
      </c>
      <c r="L11" s="379">
        <v>0</v>
      </c>
      <c r="M11" s="379">
        <v>0</v>
      </c>
    </row>
    <row r="12" spans="1:14" x14ac:dyDescent="0.2">
      <c r="A12" s="977"/>
      <c r="B12" s="955" t="s">
        <v>291</v>
      </c>
      <c r="C12" s="956"/>
      <c r="D12" s="377">
        <f t="shared" si="0"/>
        <v>0</v>
      </c>
      <c r="E12" s="377">
        <v>0</v>
      </c>
      <c r="F12" s="377">
        <v>0</v>
      </c>
      <c r="G12" s="377">
        <v>0</v>
      </c>
      <c r="H12" s="378">
        <v>0</v>
      </c>
      <c r="I12" s="377">
        <v>0</v>
      </c>
      <c r="J12" s="377">
        <v>0</v>
      </c>
      <c r="K12" s="377">
        <v>0</v>
      </c>
      <c r="L12" s="377">
        <v>0</v>
      </c>
      <c r="M12" s="377">
        <v>0</v>
      </c>
    </row>
    <row r="13" spans="1:14" x14ac:dyDescent="0.2">
      <c r="A13" s="977"/>
      <c r="B13" s="955" t="s">
        <v>586</v>
      </c>
      <c r="C13" s="956"/>
      <c r="D13" s="377">
        <f t="shared" si="0"/>
        <v>0</v>
      </c>
      <c r="E13" s="377">
        <v>0</v>
      </c>
      <c r="F13" s="377">
        <v>0</v>
      </c>
      <c r="G13" s="377">
        <v>0</v>
      </c>
      <c r="H13" s="378">
        <v>0</v>
      </c>
      <c r="I13" s="377">
        <v>0</v>
      </c>
      <c r="J13" s="377">
        <v>0</v>
      </c>
      <c r="K13" s="377">
        <v>0</v>
      </c>
      <c r="L13" s="377">
        <v>0</v>
      </c>
      <c r="M13" s="377">
        <v>0</v>
      </c>
    </row>
    <row r="14" spans="1:14" x14ac:dyDescent="0.2">
      <c r="A14" s="977"/>
      <c r="B14" s="955" t="s">
        <v>293</v>
      </c>
      <c r="C14" s="956"/>
      <c r="D14" s="377">
        <f t="shared" si="0"/>
        <v>0</v>
      </c>
      <c r="E14" s="377">
        <v>0</v>
      </c>
      <c r="F14" s="377">
        <v>0</v>
      </c>
      <c r="G14" s="377">
        <v>0</v>
      </c>
      <c r="H14" s="378">
        <v>0</v>
      </c>
      <c r="I14" s="377">
        <v>0</v>
      </c>
      <c r="J14" s="377">
        <v>0</v>
      </c>
      <c r="K14" s="377">
        <v>0</v>
      </c>
      <c r="L14" s="377">
        <v>0</v>
      </c>
      <c r="M14" s="377">
        <v>0</v>
      </c>
    </row>
    <row r="15" spans="1:14" x14ac:dyDescent="0.2">
      <c r="A15" s="977"/>
      <c r="B15" s="955" t="s">
        <v>294</v>
      </c>
      <c r="C15" s="956"/>
      <c r="D15" s="377">
        <f t="shared" si="0"/>
        <v>0</v>
      </c>
      <c r="E15" s="377">
        <v>0</v>
      </c>
      <c r="F15" s="377">
        <v>0</v>
      </c>
      <c r="G15" s="377">
        <v>0</v>
      </c>
      <c r="H15" s="378">
        <v>0</v>
      </c>
      <c r="I15" s="377">
        <v>0</v>
      </c>
      <c r="J15" s="377">
        <v>0</v>
      </c>
      <c r="K15" s="377">
        <v>0</v>
      </c>
      <c r="L15" s="377">
        <v>0</v>
      </c>
      <c r="M15" s="377">
        <v>0</v>
      </c>
    </row>
    <row r="16" spans="1:14" ht="10.5" x14ac:dyDescent="0.25">
      <c r="A16" s="977"/>
      <c r="B16" s="954" t="s">
        <v>587</v>
      </c>
      <c r="C16" s="956"/>
      <c r="D16" s="379">
        <f t="shared" si="0"/>
        <v>0</v>
      </c>
      <c r="E16" s="379">
        <f>SUM(E12:E15)</f>
        <v>0</v>
      </c>
      <c r="F16" s="379">
        <f t="shared" ref="F16" si="2">SUM(F12:F15)</f>
        <v>0</v>
      </c>
      <c r="G16" s="379">
        <f t="shared" ref="G16" si="3">SUM(G12:G15)</f>
        <v>0</v>
      </c>
      <c r="H16" s="380">
        <f t="shared" ref="H16" si="4">SUM(H12:H15)</f>
        <v>0</v>
      </c>
      <c r="I16" s="379">
        <v>0</v>
      </c>
      <c r="J16" s="379">
        <v>0</v>
      </c>
      <c r="K16" s="379">
        <v>0</v>
      </c>
      <c r="L16" s="379">
        <v>0</v>
      </c>
      <c r="M16" s="379">
        <v>0</v>
      </c>
    </row>
    <row r="17" spans="1:13" ht="10.5" x14ac:dyDescent="0.25">
      <c r="A17" s="977"/>
      <c r="B17" s="954" t="s">
        <v>588</v>
      </c>
      <c r="C17" s="956"/>
      <c r="D17" s="381">
        <f t="shared" si="0"/>
        <v>0</v>
      </c>
      <c r="E17" s="381">
        <f>E16+E11</f>
        <v>0</v>
      </c>
      <c r="F17" s="381">
        <f t="shared" ref="F17" si="5">F16+F11</f>
        <v>0</v>
      </c>
      <c r="G17" s="381">
        <f t="shared" ref="G17" si="6">G16+G11</f>
        <v>0</v>
      </c>
      <c r="H17" s="382">
        <f t="shared" ref="H17" si="7">H16+H11</f>
        <v>0</v>
      </c>
      <c r="I17" s="381">
        <v>0</v>
      </c>
      <c r="J17" s="381">
        <v>0</v>
      </c>
      <c r="K17" s="381">
        <v>0</v>
      </c>
      <c r="L17" s="381">
        <v>0</v>
      </c>
      <c r="M17" s="381">
        <v>0</v>
      </c>
    </row>
    <row r="18" spans="1:13" x14ac:dyDescent="0.2">
      <c r="A18" s="977"/>
      <c r="B18" s="383"/>
      <c r="C18" s="383"/>
      <c r="D18" s="384"/>
      <c r="E18" s="384"/>
      <c r="F18" s="384"/>
      <c r="G18" s="384"/>
      <c r="H18" s="385"/>
      <c r="I18" s="383"/>
      <c r="J18" s="383"/>
      <c r="K18" s="383"/>
      <c r="L18" s="383"/>
      <c r="M18" s="383"/>
    </row>
    <row r="19" spans="1:13" ht="10.5" x14ac:dyDescent="0.25">
      <c r="A19" s="977"/>
      <c r="B19" s="374" t="s">
        <v>589</v>
      </c>
      <c r="C19" s="374"/>
      <c r="D19" s="375"/>
      <c r="E19" s="375"/>
      <c r="F19" s="375"/>
      <c r="G19" s="375"/>
      <c r="H19" s="376"/>
      <c r="I19" s="374"/>
      <c r="J19" s="374"/>
      <c r="K19" s="374"/>
      <c r="L19" s="374"/>
      <c r="M19" s="374"/>
    </row>
    <row r="20" spans="1:13" x14ac:dyDescent="0.2">
      <c r="A20" s="977"/>
      <c r="B20" s="955" t="s">
        <v>298</v>
      </c>
      <c r="C20" s="956"/>
      <c r="D20" s="377">
        <f t="shared" ref="D20:D25" si="8">SUM(E20:H20)</f>
        <v>0</v>
      </c>
      <c r="E20" s="377">
        <v>0</v>
      </c>
      <c r="F20" s="377">
        <v>0</v>
      </c>
      <c r="G20" s="377">
        <v>0</v>
      </c>
      <c r="H20" s="378">
        <v>0</v>
      </c>
      <c r="I20" s="377">
        <v>0</v>
      </c>
      <c r="J20" s="377">
        <v>0</v>
      </c>
      <c r="K20" s="377">
        <v>0</v>
      </c>
      <c r="L20" s="377">
        <v>0</v>
      </c>
      <c r="M20" s="377">
        <v>0</v>
      </c>
    </row>
    <row r="21" spans="1:13" x14ac:dyDescent="0.2">
      <c r="A21" s="977"/>
      <c r="B21" s="955" t="s">
        <v>299</v>
      </c>
      <c r="C21" s="956"/>
      <c r="D21" s="377">
        <f t="shared" si="8"/>
        <v>0</v>
      </c>
      <c r="E21" s="377">
        <v>0</v>
      </c>
      <c r="F21" s="377">
        <v>0</v>
      </c>
      <c r="G21" s="377">
        <v>0</v>
      </c>
      <c r="H21" s="378">
        <v>0</v>
      </c>
      <c r="I21" s="377">
        <v>0</v>
      </c>
      <c r="J21" s="377">
        <v>0</v>
      </c>
      <c r="K21" s="377">
        <v>0</v>
      </c>
      <c r="L21" s="377">
        <v>0</v>
      </c>
      <c r="M21" s="377">
        <v>0</v>
      </c>
    </row>
    <row r="22" spans="1:13" x14ac:dyDescent="0.2">
      <c r="A22" s="977"/>
      <c r="B22" s="955" t="s">
        <v>300</v>
      </c>
      <c r="C22" s="956"/>
      <c r="D22" s="377">
        <f t="shared" si="8"/>
        <v>0</v>
      </c>
      <c r="E22" s="377">
        <v>0</v>
      </c>
      <c r="F22" s="377">
        <v>0</v>
      </c>
      <c r="G22" s="377">
        <v>0</v>
      </c>
      <c r="H22" s="378">
        <v>0</v>
      </c>
      <c r="I22" s="377">
        <v>0</v>
      </c>
      <c r="J22" s="377">
        <v>0</v>
      </c>
      <c r="K22" s="377">
        <v>0</v>
      </c>
      <c r="L22" s="377">
        <v>0</v>
      </c>
      <c r="M22" s="377">
        <v>0</v>
      </c>
    </row>
    <row r="23" spans="1:13" x14ac:dyDescent="0.2">
      <c r="A23" s="977"/>
      <c r="B23" s="955" t="s">
        <v>301</v>
      </c>
      <c r="C23" s="956"/>
      <c r="D23" s="377">
        <f t="shared" si="8"/>
        <v>0</v>
      </c>
      <c r="E23" s="377">
        <v>0</v>
      </c>
      <c r="F23" s="377">
        <v>0</v>
      </c>
      <c r="G23" s="377">
        <v>0</v>
      </c>
      <c r="H23" s="378">
        <v>0</v>
      </c>
      <c r="I23" s="377">
        <v>0</v>
      </c>
      <c r="J23" s="377">
        <v>0</v>
      </c>
      <c r="K23" s="377">
        <v>0</v>
      </c>
      <c r="L23" s="377">
        <v>0</v>
      </c>
      <c r="M23" s="377">
        <v>0</v>
      </c>
    </row>
    <row r="24" spans="1:13" x14ac:dyDescent="0.2">
      <c r="A24" s="977"/>
      <c r="B24" s="955" t="s">
        <v>302</v>
      </c>
      <c r="C24" s="956"/>
      <c r="D24" s="377">
        <f t="shared" si="8"/>
        <v>0</v>
      </c>
      <c r="E24" s="377">
        <v>0</v>
      </c>
      <c r="F24" s="377">
        <v>0</v>
      </c>
      <c r="G24" s="377">
        <v>0</v>
      </c>
      <c r="H24" s="378">
        <v>0</v>
      </c>
      <c r="I24" s="377">
        <v>0</v>
      </c>
      <c r="J24" s="377">
        <v>0</v>
      </c>
      <c r="K24" s="377">
        <v>0</v>
      </c>
      <c r="L24" s="377">
        <v>0</v>
      </c>
      <c r="M24" s="377">
        <v>0</v>
      </c>
    </row>
    <row r="25" spans="1:13" ht="10.5" x14ac:dyDescent="0.25">
      <c r="A25" s="977"/>
      <c r="B25" s="954" t="s">
        <v>590</v>
      </c>
      <c r="C25" s="956"/>
      <c r="D25" s="381">
        <f t="shared" si="8"/>
        <v>0</v>
      </c>
      <c r="E25" s="381">
        <f>SUM(E20:E24)</f>
        <v>0</v>
      </c>
      <c r="F25" s="381">
        <f t="shared" ref="F25" si="9">SUM(F20:F24)</f>
        <v>0</v>
      </c>
      <c r="G25" s="381">
        <f t="shared" ref="G25" si="10">SUM(G20:G24)</f>
        <v>0</v>
      </c>
      <c r="H25" s="382">
        <f t="shared" ref="H25" si="11">SUM(H20:H24)</f>
        <v>0</v>
      </c>
      <c r="I25" s="381">
        <v>0</v>
      </c>
      <c r="J25" s="381">
        <f t="shared" ref="J25" si="12">SUM(J20:J24)</f>
        <v>0</v>
      </c>
      <c r="K25" s="381">
        <f t="shared" ref="K25" si="13">SUM(K20:K24)</f>
        <v>0</v>
      </c>
      <c r="L25" s="381">
        <f t="shared" ref="L25" si="14">SUM(L20:L24)</f>
        <v>0</v>
      </c>
      <c r="M25" s="381">
        <f t="shared" ref="M25" si="15">SUM(M20:M24)</f>
        <v>0</v>
      </c>
    </row>
    <row r="26" spans="1:13" ht="10.5" x14ac:dyDescent="0.25">
      <c r="A26" s="977"/>
      <c r="B26" s="374"/>
      <c r="C26" s="374"/>
      <c r="D26" s="375"/>
      <c r="E26" s="375"/>
      <c r="F26" s="375"/>
      <c r="G26" s="375"/>
      <c r="H26" s="376"/>
      <c r="I26" s="374"/>
      <c r="J26" s="374"/>
      <c r="K26" s="374"/>
      <c r="L26" s="374"/>
      <c r="M26" s="374"/>
    </row>
    <row r="27" spans="1:13" ht="10.5" x14ac:dyDescent="0.25">
      <c r="A27" s="977"/>
      <c r="B27" s="374" t="s">
        <v>304</v>
      </c>
      <c r="C27" s="374"/>
      <c r="D27" s="375"/>
      <c r="E27" s="375"/>
      <c r="F27" s="375"/>
      <c r="G27" s="375"/>
      <c r="H27" s="376"/>
      <c r="I27" s="374"/>
      <c r="J27" s="374"/>
      <c r="K27" s="374"/>
      <c r="L27" s="374"/>
      <c r="M27" s="374"/>
    </row>
    <row r="28" spans="1:13" x14ac:dyDescent="0.2">
      <c r="A28" s="977"/>
      <c r="B28" s="955" t="s">
        <v>119</v>
      </c>
      <c r="C28" s="956"/>
      <c r="D28" s="377">
        <f t="shared" ref="D28:D39" si="16">SUM(E28:H28)</f>
        <v>0</v>
      </c>
      <c r="E28" s="377">
        <v>0</v>
      </c>
      <c r="F28" s="377">
        <v>0</v>
      </c>
      <c r="G28" s="377">
        <v>0</v>
      </c>
      <c r="H28" s="378">
        <v>0</v>
      </c>
      <c r="I28" s="377">
        <f t="shared" ref="I28:I39" si="17">SUM(J28:M28)</f>
        <v>0</v>
      </c>
      <c r="J28" s="377">
        <v>0</v>
      </c>
      <c r="K28" s="377">
        <v>0</v>
      </c>
      <c r="L28" s="377">
        <v>0</v>
      </c>
      <c r="M28" s="377">
        <v>0</v>
      </c>
    </row>
    <row r="29" spans="1:13" x14ac:dyDescent="0.2">
      <c r="A29" s="977"/>
      <c r="B29" s="955" t="s">
        <v>305</v>
      </c>
      <c r="C29" s="956"/>
      <c r="D29" s="377">
        <f t="shared" si="16"/>
        <v>0</v>
      </c>
      <c r="E29" s="377">
        <v>0</v>
      </c>
      <c r="F29" s="377">
        <v>0</v>
      </c>
      <c r="G29" s="377">
        <v>0</v>
      </c>
      <c r="H29" s="378">
        <v>0</v>
      </c>
      <c r="I29" s="377">
        <f t="shared" si="17"/>
        <v>0</v>
      </c>
      <c r="J29" s="377">
        <v>0</v>
      </c>
      <c r="K29" s="377">
        <v>0</v>
      </c>
      <c r="L29" s="377">
        <v>0</v>
      </c>
      <c r="M29" s="377">
        <v>0</v>
      </c>
    </row>
    <row r="30" spans="1:13" x14ac:dyDescent="0.2">
      <c r="A30" s="977"/>
      <c r="B30" s="955" t="s">
        <v>306</v>
      </c>
      <c r="C30" s="956"/>
      <c r="D30" s="377">
        <f t="shared" si="16"/>
        <v>0</v>
      </c>
      <c r="E30" s="377">
        <v>0</v>
      </c>
      <c r="F30" s="377">
        <v>0</v>
      </c>
      <c r="G30" s="377">
        <v>0</v>
      </c>
      <c r="H30" s="378">
        <v>0</v>
      </c>
      <c r="I30" s="377">
        <f t="shared" si="17"/>
        <v>0</v>
      </c>
      <c r="J30" s="377">
        <v>0</v>
      </c>
      <c r="K30" s="377">
        <v>0</v>
      </c>
      <c r="L30" s="377">
        <v>0</v>
      </c>
      <c r="M30" s="377">
        <v>0</v>
      </c>
    </row>
    <row r="31" spans="1:13" x14ac:dyDescent="0.2">
      <c r="A31" s="977"/>
      <c r="B31" s="955" t="s">
        <v>307</v>
      </c>
      <c r="C31" s="956"/>
      <c r="D31" s="377">
        <f t="shared" si="16"/>
        <v>0</v>
      </c>
      <c r="E31" s="377">
        <v>0</v>
      </c>
      <c r="F31" s="377">
        <v>0</v>
      </c>
      <c r="G31" s="377">
        <v>0</v>
      </c>
      <c r="H31" s="378">
        <v>0</v>
      </c>
      <c r="I31" s="377">
        <f t="shared" si="17"/>
        <v>0</v>
      </c>
      <c r="J31" s="377">
        <v>0</v>
      </c>
      <c r="K31" s="377">
        <v>0</v>
      </c>
      <c r="L31" s="377">
        <v>0</v>
      </c>
      <c r="M31" s="377">
        <v>0</v>
      </c>
    </row>
    <row r="32" spans="1:13" x14ac:dyDescent="0.2">
      <c r="A32" s="977"/>
      <c r="B32" s="955" t="s">
        <v>308</v>
      </c>
      <c r="C32" s="956"/>
      <c r="D32" s="377">
        <f t="shared" si="16"/>
        <v>0</v>
      </c>
      <c r="E32" s="377">
        <v>0</v>
      </c>
      <c r="F32" s="377">
        <v>0</v>
      </c>
      <c r="G32" s="377">
        <v>0</v>
      </c>
      <c r="H32" s="378">
        <v>0</v>
      </c>
      <c r="I32" s="377">
        <f t="shared" si="17"/>
        <v>0</v>
      </c>
      <c r="J32" s="377">
        <v>0</v>
      </c>
      <c r="K32" s="377">
        <v>0</v>
      </c>
      <c r="L32" s="377">
        <v>0</v>
      </c>
      <c r="M32" s="377">
        <v>0</v>
      </c>
    </row>
    <row r="33" spans="1:14" x14ac:dyDescent="0.2">
      <c r="A33" s="977"/>
      <c r="B33" s="955" t="s">
        <v>309</v>
      </c>
      <c r="C33" s="956"/>
      <c r="D33" s="377">
        <f t="shared" si="16"/>
        <v>0</v>
      </c>
      <c r="E33" s="377">
        <v>0</v>
      </c>
      <c r="F33" s="377">
        <v>0</v>
      </c>
      <c r="G33" s="377">
        <v>0</v>
      </c>
      <c r="H33" s="378">
        <v>0</v>
      </c>
      <c r="I33" s="377">
        <f t="shared" si="17"/>
        <v>0</v>
      </c>
      <c r="J33" s="377">
        <v>0</v>
      </c>
      <c r="K33" s="377">
        <v>0</v>
      </c>
      <c r="L33" s="377">
        <v>0</v>
      </c>
      <c r="M33" s="377">
        <v>0</v>
      </c>
    </row>
    <row r="34" spans="1:14" x14ac:dyDescent="0.2">
      <c r="A34" s="977"/>
      <c r="B34" s="955" t="s">
        <v>310</v>
      </c>
      <c r="C34" s="956"/>
      <c r="D34" s="377">
        <f t="shared" si="16"/>
        <v>0</v>
      </c>
      <c r="E34" s="377">
        <v>0</v>
      </c>
      <c r="F34" s="377">
        <v>0</v>
      </c>
      <c r="G34" s="377">
        <v>0</v>
      </c>
      <c r="H34" s="378">
        <v>0</v>
      </c>
      <c r="I34" s="377">
        <f t="shared" si="17"/>
        <v>0</v>
      </c>
      <c r="J34" s="377">
        <v>0</v>
      </c>
      <c r="K34" s="377">
        <v>0</v>
      </c>
      <c r="L34" s="377">
        <v>0</v>
      </c>
      <c r="M34" s="377">
        <v>0</v>
      </c>
    </row>
    <row r="35" spans="1:14" x14ac:dyDescent="0.2">
      <c r="A35" s="977"/>
      <c r="B35" s="955" t="s">
        <v>311</v>
      </c>
      <c r="C35" s="956"/>
      <c r="D35" s="377">
        <f t="shared" si="16"/>
        <v>0</v>
      </c>
      <c r="E35" s="377">
        <v>0</v>
      </c>
      <c r="F35" s="377">
        <v>0</v>
      </c>
      <c r="G35" s="377">
        <v>0</v>
      </c>
      <c r="H35" s="378">
        <v>0</v>
      </c>
      <c r="I35" s="377">
        <f t="shared" si="17"/>
        <v>0</v>
      </c>
      <c r="J35" s="377">
        <v>0</v>
      </c>
      <c r="K35" s="377">
        <v>0</v>
      </c>
      <c r="L35" s="377">
        <v>0</v>
      </c>
      <c r="M35" s="377">
        <v>0</v>
      </c>
    </row>
    <row r="36" spans="1:14" x14ac:dyDescent="0.2">
      <c r="A36" s="977"/>
      <c r="B36" s="955" t="s">
        <v>312</v>
      </c>
      <c r="C36" s="956"/>
      <c r="D36" s="377">
        <f t="shared" si="16"/>
        <v>0</v>
      </c>
      <c r="E36" s="377">
        <v>0</v>
      </c>
      <c r="F36" s="377">
        <v>0</v>
      </c>
      <c r="G36" s="377">
        <v>0</v>
      </c>
      <c r="H36" s="378">
        <v>0</v>
      </c>
      <c r="I36" s="377">
        <f t="shared" si="17"/>
        <v>0</v>
      </c>
      <c r="J36" s="377">
        <v>0</v>
      </c>
      <c r="K36" s="377">
        <v>0</v>
      </c>
      <c r="L36" s="377">
        <v>0</v>
      </c>
      <c r="M36" s="377">
        <v>0</v>
      </c>
    </row>
    <row r="37" spans="1:14" x14ac:dyDescent="0.2">
      <c r="A37" s="977"/>
      <c r="B37" s="955" t="s">
        <v>313</v>
      </c>
      <c r="C37" s="956"/>
      <c r="D37" s="377">
        <f t="shared" si="16"/>
        <v>0</v>
      </c>
      <c r="E37" s="377">
        <v>0</v>
      </c>
      <c r="F37" s="377">
        <v>0</v>
      </c>
      <c r="G37" s="377">
        <v>0</v>
      </c>
      <c r="H37" s="378">
        <v>0</v>
      </c>
      <c r="I37" s="377">
        <f t="shared" si="17"/>
        <v>0</v>
      </c>
      <c r="J37" s="377">
        <v>0</v>
      </c>
      <c r="K37" s="377">
        <v>0</v>
      </c>
      <c r="L37" s="377">
        <v>0</v>
      </c>
      <c r="M37" s="377">
        <v>0</v>
      </c>
    </row>
    <row r="38" spans="1:14" ht="10.5" x14ac:dyDescent="0.25">
      <c r="A38" s="977"/>
      <c r="B38" s="954" t="s">
        <v>591</v>
      </c>
      <c r="C38" s="956"/>
      <c r="D38" s="381">
        <f t="shared" si="16"/>
        <v>0</v>
      </c>
      <c r="E38" s="381">
        <f>SUM(E28:E37)</f>
        <v>0</v>
      </c>
      <c r="F38" s="381">
        <f t="shared" ref="F38" si="18">SUM(F28:F37)</f>
        <v>0</v>
      </c>
      <c r="G38" s="381">
        <f t="shared" ref="G38" si="19">SUM(G28:G37)</f>
        <v>0</v>
      </c>
      <c r="H38" s="382">
        <f t="shared" ref="H38" si="20">SUM(H28:H37)</f>
        <v>0</v>
      </c>
      <c r="I38" s="381">
        <f>SUM(J38:M38)</f>
        <v>0</v>
      </c>
      <c r="J38" s="381">
        <f>SUM(J28:J37)</f>
        <v>0</v>
      </c>
      <c r="K38" s="381">
        <f>SUM(K28:K37)</f>
        <v>0</v>
      </c>
      <c r="L38" s="381">
        <f>SUM(L28:L37)</f>
        <v>0</v>
      </c>
      <c r="M38" s="381">
        <f>SUM(M28:M37)</f>
        <v>0</v>
      </c>
      <c r="N38" s="371"/>
    </row>
    <row r="39" spans="1:14" ht="10.5" x14ac:dyDescent="0.25">
      <c r="A39" s="977"/>
      <c r="B39" s="954" t="s">
        <v>592</v>
      </c>
      <c r="C39" s="956"/>
      <c r="D39" s="381">
        <f t="shared" si="16"/>
        <v>0</v>
      </c>
      <c r="E39" s="381">
        <f>E38+E25+E17</f>
        <v>0</v>
      </c>
      <c r="F39" s="381">
        <f t="shared" ref="F39" si="21">F38+F25+F17</f>
        <v>0</v>
      </c>
      <c r="G39" s="381">
        <f t="shared" ref="G39" si="22">G38+G25+G17</f>
        <v>0</v>
      </c>
      <c r="H39" s="382">
        <f t="shared" ref="H39" si="23">H38+H25+H17</f>
        <v>0</v>
      </c>
      <c r="I39" s="381">
        <f t="shared" si="17"/>
        <v>0</v>
      </c>
      <c r="J39" s="381">
        <f>J38+J25+J17</f>
        <v>0</v>
      </c>
      <c r="K39" s="381">
        <f t="shared" ref="K39" si="24">K38+K25+K17</f>
        <v>0</v>
      </c>
      <c r="L39" s="381">
        <f t="shared" ref="L39" si="25">L38+L25+L17</f>
        <v>0</v>
      </c>
      <c r="M39" s="381">
        <f t="shared" ref="M39" si="26">M38+M25+M17</f>
        <v>0</v>
      </c>
      <c r="N39" s="371"/>
    </row>
    <row r="40" spans="1:14" ht="10.5" x14ac:dyDescent="0.2">
      <c r="A40" s="977"/>
      <c r="B40" s="982"/>
      <c r="C40" s="982"/>
      <c r="D40" s="982"/>
      <c r="E40" s="982"/>
      <c r="F40" s="982"/>
      <c r="G40" s="982"/>
      <c r="H40" s="982"/>
      <c r="I40" s="982"/>
      <c r="J40" s="982"/>
      <c r="K40" s="982"/>
      <c r="L40" s="982"/>
      <c r="M40" s="982"/>
      <c r="N40" s="371"/>
    </row>
    <row r="41" spans="1:14" ht="10.5" x14ac:dyDescent="0.2">
      <c r="A41" s="977"/>
      <c r="B41" s="982"/>
      <c r="C41" s="982"/>
      <c r="D41" s="982"/>
      <c r="E41" s="982"/>
      <c r="F41" s="982"/>
      <c r="G41" s="982"/>
      <c r="H41" s="982"/>
      <c r="I41" s="982"/>
      <c r="J41" s="982"/>
      <c r="K41" s="982"/>
      <c r="L41" s="982"/>
      <c r="M41" s="982"/>
      <c r="N41" s="371"/>
    </row>
    <row r="42" spans="1:14" x14ac:dyDescent="0.2">
      <c r="A42" s="959"/>
      <c r="B42" s="959"/>
      <c r="C42" s="959"/>
      <c r="D42" s="959"/>
      <c r="E42" s="959"/>
      <c r="F42" s="959"/>
      <c r="G42" s="959"/>
      <c r="H42" s="959"/>
      <c r="I42" s="959"/>
      <c r="J42" s="959"/>
      <c r="K42" s="959"/>
      <c r="L42" s="959"/>
      <c r="M42" s="959"/>
      <c r="N42" s="959"/>
    </row>
    <row r="43" spans="1:14" ht="10.5" x14ac:dyDescent="0.2">
      <c r="A43" s="977"/>
      <c r="B43" s="978" t="str">
        <f>Title!AF2</f>
        <v>2025/26</v>
      </c>
      <c r="C43" s="979"/>
      <c r="D43" s="980" t="s">
        <v>582</v>
      </c>
      <c r="E43" s="980"/>
      <c r="F43" s="980"/>
      <c r="G43" s="980"/>
      <c r="H43" s="980"/>
      <c r="I43" s="980" t="s">
        <v>583</v>
      </c>
      <c r="J43" s="980"/>
      <c r="K43" s="980"/>
      <c r="L43" s="980"/>
      <c r="M43" s="980"/>
      <c r="N43" s="371"/>
    </row>
    <row r="44" spans="1:14" ht="10.5" x14ac:dyDescent="0.2">
      <c r="A44" s="977"/>
      <c r="B44" s="979"/>
      <c r="C44" s="979"/>
      <c r="D44" s="745" t="s">
        <v>148</v>
      </c>
      <c r="E44" s="745" t="s">
        <v>553</v>
      </c>
      <c r="F44" s="745" t="s">
        <v>554</v>
      </c>
      <c r="G44" s="745" t="s">
        <v>556</v>
      </c>
      <c r="H44" s="745" t="s">
        <v>555</v>
      </c>
      <c r="I44" s="745" t="s">
        <v>148</v>
      </c>
      <c r="J44" s="745" t="s">
        <v>323</v>
      </c>
      <c r="K44" s="745" t="s">
        <v>45</v>
      </c>
      <c r="L44" s="745" t="s">
        <v>584</v>
      </c>
      <c r="M44" s="745" t="s">
        <v>325</v>
      </c>
      <c r="N44" s="371"/>
    </row>
    <row r="45" spans="1:14" ht="10.5" x14ac:dyDescent="0.2">
      <c r="A45" s="977"/>
      <c r="B45" s="979"/>
      <c r="C45" s="979"/>
      <c r="D45" s="746" t="s">
        <v>97</v>
      </c>
      <c r="E45" s="746" t="s">
        <v>97</v>
      </c>
      <c r="F45" s="746" t="s">
        <v>97</v>
      </c>
      <c r="G45" s="746" t="s">
        <v>97</v>
      </c>
      <c r="H45" s="746" t="s">
        <v>97</v>
      </c>
      <c r="I45" s="746" t="s">
        <v>97</v>
      </c>
      <c r="J45" s="746" t="s">
        <v>97</v>
      </c>
      <c r="K45" s="746" t="s">
        <v>97</v>
      </c>
      <c r="L45" s="746" t="s">
        <v>97</v>
      </c>
      <c r="M45" s="746" t="s">
        <v>97</v>
      </c>
      <c r="N45" s="371"/>
    </row>
    <row r="46" spans="1:14" x14ac:dyDescent="0.2">
      <c r="A46" s="977"/>
      <c r="B46" s="981"/>
      <c r="C46" s="981"/>
      <c r="D46" s="981"/>
      <c r="E46" s="981"/>
      <c r="F46" s="981"/>
      <c r="G46" s="981"/>
      <c r="H46" s="981"/>
      <c r="I46" s="981"/>
      <c r="J46" s="981"/>
      <c r="K46" s="981"/>
      <c r="L46" s="981"/>
      <c r="M46" s="981"/>
      <c r="N46" s="371"/>
    </row>
    <row r="47" spans="1:14" ht="10.5" x14ac:dyDescent="0.25">
      <c r="A47" s="977"/>
      <c r="B47" s="374" t="s">
        <v>287</v>
      </c>
      <c r="C47" s="374"/>
      <c r="D47" s="375"/>
      <c r="E47" s="375"/>
      <c r="F47" s="375"/>
      <c r="G47" s="375"/>
      <c r="H47" s="376"/>
      <c r="I47" s="374"/>
      <c r="J47" s="374"/>
      <c r="K47" s="374"/>
      <c r="L47" s="374"/>
      <c r="M47" s="374"/>
      <c r="N47" s="371"/>
    </row>
    <row r="48" spans="1:14" x14ac:dyDescent="0.2">
      <c r="A48" s="977"/>
      <c r="B48" s="955" t="s">
        <v>288</v>
      </c>
      <c r="C48" s="956"/>
      <c r="D48" s="377">
        <f>SUM(E48:H48)</f>
        <v>0</v>
      </c>
      <c r="E48" s="377">
        <v>0</v>
      </c>
      <c r="F48" s="377">
        <v>0</v>
      </c>
      <c r="G48" s="377">
        <v>0</v>
      </c>
      <c r="H48" s="378">
        <v>0</v>
      </c>
      <c r="I48" s="377">
        <v>0</v>
      </c>
      <c r="J48" s="377">
        <v>0</v>
      </c>
      <c r="K48" s="377">
        <v>0</v>
      </c>
      <c r="L48" s="377">
        <v>0</v>
      </c>
      <c r="M48" s="377">
        <v>0</v>
      </c>
      <c r="N48" s="371"/>
    </row>
    <row r="49" spans="1:14" x14ac:dyDescent="0.2">
      <c r="A49" s="977"/>
      <c r="B49" s="955" t="s">
        <v>289</v>
      </c>
      <c r="C49" s="956"/>
      <c r="D49" s="377">
        <f>SUM(E49:H49)</f>
        <v>0</v>
      </c>
      <c r="E49" s="377">
        <v>0</v>
      </c>
      <c r="F49" s="377">
        <v>0</v>
      </c>
      <c r="G49" s="377">
        <v>0</v>
      </c>
      <c r="H49" s="378">
        <v>0</v>
      </c>
      <c r="I49" s="377">
        <v>0</v>
      </c>
      <c r="J49" s="377">
        <v>0</v>
      </c>
      <c r="K49" s="377">
        <v>0</v>
      </c>
      <c r="L49" s="377">
        <v>0</v>
      </c>
      <c r="M49" s="377">
        <v>0</v>
      </c>
      <c r="N49" s="371"/>
    </row>
    <row r="50" spans="1:14" ht="10.5" x14ac:dyDescent="0.25">
      <c r="A50" s="977"/>
      <c r="B50" s="954" t="s">
        <v>585</v>
      </c>
      <c r="C50" s="956"/>
      <c r="D50" s="379">
        <f t="shared" ref="D50:D56" si="27">SUM(E50:H50)</f>
        <v>0</v>
      </c>
      <c r="E50" s="379">
        <f>SUM(E48:E49)</f>
        <v>0</v>
      </c>
      <c r="F50" s="379">
        <f>SUM(F48:F49)</f>
        <v>0</v>
      </c>
      <c r="G50" s="379">
        <f>SUM(G48:G49)</f>
        <v>0</v>
      </c>
      <c r="H50" s="380">
        <f t="shared" ref="H50" si="28">SUM(H48:H49)</f>
        <v>0</v>
      </c>
      <c r="I50" s="379">
        <v>0</v>
      </c>
      <c r="J50" s="379">
        <v>0</v>
      </c>
      <c r="K50" s="379">
        <v>0</v>
      </c>
      <c r="L50" s="379">
        <v>0</v>
      </c>
      <c r="M50" s="379">
        <v>0</v>
      </c>
      <c r="N50" s="371"/>
    </row>
    <row r="51" spans="1:14" x14ac:dyDescent="0.2">
      <c r="A51" s="977"/>
      <c r="B51" s="955" t="s">
        <v>291</v>
      </c>
      <c r="C51" s="956"/>
      <c r="D51" s="377">
        <f t="shared" si="27"/>
        <v>0</v>
      </c>
      <c r="E51" s="377">
        <v>0</v>
      </c>
      <c r="F51" s="377">
        <v>0</v>
      </c>
      <c r="G51" s="377">
        <v>0</v>
      </c>
      <c r="H51" s="378">
        <v>0</v>
      </c>
      <c r="I51" s="377">
        <v>0</v>
      </c>
      <c r="J51" s="377">
        <v>0</v>
      </c>
      <c r="K51" s="377">
        <v>0</v>
      </c>
      <c r="L51" s="377">
        <v>0</v>
      </c>
      <c r="M51" s="377">
        <v>0</v>
      </c>
      <c r="N51" s="371"/>
    </row>
    <row r="52" spans="1:14" x14ac:dyDescent="0.2">
      <c r="A52" s="977"/>
      <c r="B52" s="955" t="s">
        <v>586</v>
      </c>
      <c r="C52" s="956"/>
      <c r="D52" s="377">
        <f t="shared" si="27"/>
        <v>0</v>
      </c>
      <c r="E52" s="377">
        <v>0</v>
      </c>
      <c r="F52" s="377">
        <v>0</v>
      </c>
      <c r="G52" s="377">
        <v>0</v>
      </c>
      <c r="H52" s="378">
        <v>0</v>
      </c>
      <c r="I52" s="377">
        <v>0</v>
      </c>
      <c r="J52" s="377">
        <v>0</v>
      </c>
      <c r="K52" s="377">
        <v>0</v>
      </c>
      <c r="L52" s="377">
        <v>0</v>
      </c>
      <c r="M52" s="377">
        <v>0</v>
      </c>
      <c r="N52" s="371"/>
    </row>
    <row r="53" spans="1:14" x14ac:dyDescent="0.2">
      <c r="A53" s="977"/>
      <c r="B53" s="955" t="s">
        <v>293</v>
      </c>
      <c r="C53" s="956"/>
      <c r="D53" s="377">
        <f t="shared" si="27"/>
        <v>0</v>
      </c>
      <c r="E53" s="377">
        <v>0</v>
      </c>
      <c r="F53" s="377">
        <v>0</v>
      </c>
      <c r="G53" s="377">
        <v>0</v>
      </c>
      <c r="H53" s="378">
        <v>0</v>
      </c>
      <c r="I53" s="377">
        <v>0</v>
      </c>
      <c r="J53" s="377">
        <v>0</v>
      </c>
      <c r="K53" s="377">
        <v>0</v>
      </c>
      <c r="L53" s="377">
        <v>0</v>
      </c>
      <c r="M53" s="377">
        <v>0</v>
      </c>
      <c r="N53" s="371"/>
    </row>
    <row r="54" spans="1:14" x14ac:dyDescent="0.2">
      <c r="A54" s="977"/>
      <c r="B54" s="955" t="s">
        <v>294</v>
      </c>
      <c r="C54" s="956"/>
      <c r="D54" s="377">
        <f t="shared" si="27"/>
        <v>0</v>
      </c>
      <c r="E54" s="377">
        <v>0</v>
      </c>
      <c r="F54" s="377">
        <v>0</v>
      </c>
      <c r="G54" s="377">
        <v>0</v>
      </c>
      <c r="H54" s="378">
        <v>0</v>
      </c>
      <c r="I54" s="377">
        <v>0</v>
      </c>
      <c r="J54" s="377">
        <v>0</v>
      </c>
      <c r="K54" s="377">
        <v>0</v>
      </c>
      <c r="L54" s="377">
        <v>0</v>
      </c>
      <c r="M54" s="377">
        <v>0</v>
      </c>
    </row>
    <row r="55" spans="1:14" ht="10.5" x14ac:dyDescent="0.25">
      <c r="A55" s="977"/>
      <c r="B55" s="954" t="s">
        <v>587</v>
      </c>
      <c r="C55" s="956"/>
      <c r="D55" s="379">
        <f t="shared" si="27"/>
        <v>0</v>
      </c>
      <c r="E55" s="379">
        <f>SUM(E51:E54)</f>
        <v>0</v>
      </c>
      <c r="F55" s="379">
        <f t="shared" ref="F55" si="29">SUM(F51:F54)</f>
        <v>0</v>
      </c>
      <c r="G55" s="379">
        <f t="shared" ref="G55" si="30">SUM(G51:G54)</f>
        <v>0</v>
      </c>
      <c r="H55" s="380">
        <f t="shared" ref="H55" si="31">SUM(H51:H54)</f>
        <v>0</v>
      </c>
      <c r="I55" s="379">
        <v>0</v>
      </c>
      <c r="J55" s="379">
        <v>0</v>
      </c>
      <c r="K55" s="379">
        <v>0</v>
      </c>
      <c r="L55" s="379">
        <v>0</v>
      </c>
      <c r="M55" s="379">
        <v>0</v>
      </c>
    </row>
    <row r="56" spans="1:14" ht="10.5" x14ac:dyDescent="0.25">
      <c r="A56" s="977"/>
      <c r="B56" s="954" t="s">
        <v>588</v>
      </c>
      <c r="C56" s="956"/>
      <c r="D56" s="381">
        <f t="shared" si="27"/>
        <v>0</v>
      </c>
      <c r="E56" s="381">
        <f>E55+E50</f>
        <v>0</v>
      </c>
      <c r="F56" s="381">
        <f t="shared" ref="F56" si="32">F55+F50</f>
        <v>0</v>
      </c>
      <c r="G56" s="381">
        <f t="shared" ref="G56" si="33">G55+G50</f>
        <v>0</v>
      </c>
      <c r="H56" s="382">
        <f t="shared" ref="H56" si="34">H55+H50</f>
        <v>0</v>
      </c>
      <c r="I56" s="381">
        <v>0</v>
      </c>
      <c r="J56" s="381">
        <v>0</v>
      </c>
      <c r="K56" s="381">
        <v>0</v>
      </c>
      <c r="L56" s="381">
        <v>0</v>
      </c>
      <c r="M56" s="381">
        <v>0</v>
      </c>
    </row>
    <row r="57" spans="1:14" x14ac:dyDescent="0.2">
      <c r="A57" s="977"/>
      <c r="B57" s="383"/>
      <c r="C57" s="383"/>
      <c r="D57" s="384"/>
      <c r="E57" s="384"/>
      <c r="F57" s="384"/>
      <c r="G57" s="384"/>
      <c r="H57" s="385"/>
      <c r="I57" s="383"/>
      <c r="J57" s="383"/>
      <c r="K57" s="383"/>
      <c r="L57" s="383"/>
      <c r="M57" s="383"/>
    </row>
    <row r="58" spans="1:14" ht="10.5" x14ac:dyDescent="0.25">
      <c r="A58" s="977"/>
      <c r="B58" s="374" t="s">
        <v>589</v>
      </c>
      <c r="C58" s="374"/>
      <c r="D58" s="375"/>
      <c r="E58" s="375"/>
      <c r="F58" s="375"/>
      <c r="G58" s="375"/>
      <c r="H58" s="376"/>
      <c r="I58" s="374"/>
      <c r="J58" s="374"/>
      <c r="K58" s="374"/>
      <c r="L58" s="374"/>
      <c r="M58" s="374"/>
    </row>
    <row r="59" spans="1:14" x14ac:dyDescent="0.2">
      <c r="A59" s="977"/>
      <c r="B59" s="955" t="s">
        <v>298</v>
      </c>
      <c r="C59" s="956"/>
      <c r="D59" s="377">
        <f t="shared" ref="D59:D64" si="35">SUM(E59:H59)</f>
        <v>0</v>
      </c>
      <c r="E59" s="377">
        <v>0</v>
      </c>
      <c r="F59" s="377">
        <v>0</v>
      </c>
      <c r="G59" s="377">
        <v>0</v>
      </c>
      <c r="H59" s="378">
        <v>0</v>
      </c>
      <c r="I59" s="377">
        <v>0</v>
      </c>
      <c r="J59" s="377">
        <v>0</v>
      </c>
      <c r="K59" s="377">
        <v>0</v>
      </c>
      <c r="L59" s="377">
        <v>0</v>
      </c>
      <c r="M59" s="377">
        <v>0</v>
      </c>
    </row>
    <row r="60" spans="1:14" x14ac:dyDescent="0.2">
      <c r="A60" s="977"/>
      <c r="B60" s="955" t="s">
        <v>299</v>
      </c>
      <c r="C60" s="956"/>
      <c r="D60" s="377">
        <f t="shared" si="35"/>
        <v>0</v>
      </c>
      <c r="E60" s="377">
        <v>0</v>
      </c>
      <c r="F60" s="377">
        <v>0</v>
      </c>
      <c r="G60" s="377">
        <v>0</v>
      </c>
      <c r="H60" s="378">
        <v>0</v>
      </c>
      <c r="I60" s="377">
        <v>0</v>
      </c>
      <c r="J60" s="377">
        <v>0</v>
      </c>
      <c r="K60" s="377">
        <v>0</v>
      </c>
      <c r="L60" s="377">
        <v>0</v>
      </c>
      <c r="M60" s="377">
        <v>0</v>
      </c>
    </row>
    <row r="61" spans="1:14" x14ac:dyDescent="0.2">
      <c r="A61" s="977"/>
      <c r="B61" s="955" t="s">
        <v>300</v>
      </c>
      <c r="C61" s="956"/>
      <c r="D61" s="377">
        <f t="shared" si="35"/>
        <v>0</v>
      </c>
      <c r="E61" s="377">
        <v>0</v>
      </c>
      <c r="F61" s="377">
        <v>0</v>
      </c>
      <c r="G61" s="377">
        <v>0</v>
      </c>
      <c r="H61" s="378">
        <v>0</v>
      </c>
      <c r="I61" s="377">
        <v>0</v>
      </c>
      <c r="J61" s="377">
        <v>0</v>
      </c>
      <c r="K61" s="377">
        <v>0</v>
      </c>
      <c r="L61" s="377">
        <v>0</v>
      </c>
      <c r="M61" s="377">
        <v>0</v>
      </c>
    </row>
    <row r="62" spans="1:14" x14ac:dyDescent="0.2">
      <c r="A62" s="977"/>
      <c r="B62" s="955" t="s">
        <v>301</v>
      </c>
      <c r="C62" s="956"/>
      <c r="D62" s="377">
        <f t="shared" si="35"/>
        <v>0</v>
      </c>
      <c r="E62" s="377">
        <v>0</v>
      </c>
      <c r="F62" s="377">
        <v>0</v>
      </c>
      <c r="G62" s="377">
        <v>0</v>
      </c>
      <c r="H62" s="378">
        <v>0</v>
      </c>
      <c r="I62" s="377">
        <v>0</v>
      </c>
      <c r="J62" s="377">
        <v>0</v>
      </c>
      <c r="K62" s="377">
        <v>0</v>
      </c>
      <c r="L62" s="377">
        <v>0</v>
      </c>
      <c r="M62" s="377">
        <v>0</v>
      </c>
    </row>
    <row r="63" spans="1:14" x14ac:dyDescent="0.2">
      <c r="A63" s="977"/>
      <c r="B63" s="955" t="s">
        <v>302</v>
      </c>
      <c r="C63" s="956"/>
      <c r="D63" s="377">
        <f t="shared" si="35"/>
        <v>0</v>
      </c>
      <c r="E63" s="377">
        <v>0</v>
      </c>
      <c r="F63" s="377">
        <v>0</v>
      </c>
      <c r="G63" s="377">
        <v>0</v>
      </c>
      <c r="H63" s="378">
        <v>0</v>
      </c>
      <c r="I63" s="377">
        <v>0</v>
      </c>
      <c r="J63" s="377">
        <v>0</v>
      </c>
      <c r="K63" s="377">
        <v>0</v>
      </c>
      <c r="L63" s="377">
        <v>0</v>
      </c>
      <c r="M63" s="377">
        <v>0</v>
      </c>
    </row>
    <row r="64" spans="1:14" ht="10.5" x14ac:dyDescent="0.25">
      <c r="A64" s="977"/>
      <c r="B64" s="954" t="s">
        <v>590</v>
      </c>
      <c r="C64" s="956"/>
      <c r="D64" s="381">
        <f t="shared" si="35"/>
        <v>0</v>
      </c>
      <c r="E64" s="381">
        <f>SUM(E59:E63)</f>
        <v>0</v>
      </c>
      <c r="F64" s="381">
        <f t="shared" ref="F64" si="36">SUM(F59:F63)</f>
        <v>0</v>
      </c>
      <c r="G64" s="381">
        <f t="shared" ref="G64" si="37">SUM(G59:G63)</f>
        <v>0</v>
      </c>
      <c r="H64" s="382">
        <f t="shared" ref="H64" si="38">SUM(H59:H63)</f>
        <v>0</v>
      </c>
      <c r="I64" s="381">
        <v>0</v>
      </c>
      <c r="J64" s="381">
        <f t="shared" ref="J64" si="39">SUM(J59:J63)</f>
        <v>0</v>
      </c>
      <c r="K64" s="381">
        <f t="shared" ref="K64" si="40">SUM(K59:K63)</f>
        <v>0</v>
      </c>
      <c r="L64" s="381">
        <f t="shared" ref="L64" si="41">SUM(L59:L63)</f>
        <v>0</v>
      </c>
      <c r="M64" s="381">
        <f t="shared" ref="M64" si="42">SUM(M59:M63)</f>
        <v>0</v>
      </c>
    </row>
    <row r="65" spans="1:14" ht="10.5" x14ac:dyDescent="0.25">
      <c r="A65" s="977"/>
      <c r="B65" s="374"/>
      <c r="C65" s="374"/>
      <c r="D65" s="375"/>
      <c r="E65" s="375"/>
      <c r="F65" s="375"/>
      <c r="G65" s="375"/>
      <c r="H65" s="376"/>
      <c r="I65" s="374"/>
      <c r="J65" s="374"/>
      <c r="K65" s="374"/>
      <c r="L65" s="374"/>
      <c r="M65" s="374"/>
    </row>
    <row r="66" spans="1:14" ht="10.5" x14ac:dyDescent="0.25">
      <c r="A66" s="977"/>
      <c r="B66" s="374" t="s">
        <v>304</v>
      </c>
      <c r="C66" s="374"/>
      <c r="D66" s="375"/>
      <c r="E66" s="375"/>
      <c r="F66" s="375"/>
      <c r="G66" s="375"/>
      <c r="H66" s="376"/>
      <c r="I66" s="374"/>
      <c r="J66" s="374"/>
      <c r="K66" s="374"/>
      <c r="L66" s="374"/>
      <c r="M66" s="374"/>
    </row>
    <row r="67" spans="1:14" x14ac:dyDescent="0.2">
      <c r="A67" s="977"/>
      <c r="B67" s="955" t="s">
        <v>119</v>
      </c>
      <c r="C67" s="956"/>
      <c r="D67" s="377">
        <f t="shared" ref="D67:D78" si="43">SUM(E67:H67)</f>
        <v>0</v>
      </c>
      <c r="E67" s="377">
        <v>0</v>
      </c>
      <c r="F67" s="377">
        <v>0</v>
      </c>
      <c r="G67" s="377">
        <v>0</v>
      </c>
      <c r="H67" s="378">
        <v>0</v>
      </c>
      <c r="I67" s="377">
        <f t="shared" ref="I67:I78" si="44">SUM(J67:M67)</f>
        <v>0</v>
      </c>
      <c r="J67" s="377">
        <v>0</v>
      </c>
      <c r="K67" s="377">
        <v>0</v>
      </c>
      <c r="L67" s="377">
        <v>0</v>
      </c>
      <c r="M67" s="377">
        <v>0</v>
      </c>
    </row>
    <row r="68" spans="1:14" x14ac:dyDescent="0.2">
      <c r="A68" s="977"/>
      <c r="B68" s="955" t="s">
        <v>305</v>
      </c>
      <c r="C68" s="956"/>
      <c r="D68" s="377">
        <f t="shared" si="43"/>
        <v>0</v>
      </c>
      <c r="E68" s="377">
        <v>0</v>
      </c>
      <c r="F68" s="377">
        <v>0</v>
      </c>
      <c r="G68" s="377">
        <v>0</v>
      </c>
      <c r="H68" s="378">
        <v>0</v>
      </c>
      <c r="I68" s="377">
        <f t="shared" si="44"/>
        <v>0</v>
      </c>
      <c r="J68" s="377">
        <v>0</v>
      </c>
      <c r="K68" s="377">
        <v>0</v>
      </c>
      <c r="L68" s="377">
        <v>0</v>
      </c>
      <c r="M68" s="377">
        <v>0</v>
      </c>
    </row>
    <row r="69" spans="1:14" x14ac:dyDescent="0.2">
      <c r="A69" s="977"/>
      <c r="B69" s="955" t="s">
        <v>306</v>
      </c>
      <c r="C69" s="956"/>
      <c r="D69" s="377">
        <f t="shared" si="43"/>
        <v>0</v>
      </c>
      <c r="E69" s="377">
        <v>0</v>
      </c>
      <c r="F69" s="377">
        <v>0</v>
      </c>
      <c r="G69" s="377">
        <v>0</v>
      </c>
      <c r="H69" s="378">
        <v>0</v>
      </c>
      <c r="I69" s="377">
        <f t="shared" si="44"/>
        <v>0</v>
      </c>
      <c r="J69" s="377">
        <v>0</v>
      </c>
      <c r="K69" s="377">
        <v>0</v>
      </c>
      <c r="L69" s="377">
        <v>0</v>
      </c>
      <c r="M69" s="377">
        <v>0</v>
      </c>
    </row>
    <row r="70" spans="1:14" x14ac:dyDescent="0.2">
      <c r="A70" s="977"/>
      <c r="B70" s="955" t="s">
        <v>307</v>
      </c>
      <c r="C70" s="956"/>
      <c r="D70" s="377">
        <f t="shared" si="43"/>
        <v>0</v>
      </c>
      <c r="E70" s="377">
        <v>0</v>
      </c>
      <c r="F70" s="377">
        <v>0</v>
      </c>
      <c r="G70" s="377">
        <v>0</v>
      </c>
      <c r="H70" s="378">
        <v>0</v>
      </c>
      <c r="I70" s="377">
        <f t="shared" si="44"/>
        <v>0</v>
      </c>
      <c r="J70" s="377">
        <v>0</v>
      </c>
      <c r="K70" s="377">
        <v>0</v>
      </c>
      <c r="L70" s="377">
        <v>0</v>
      </c>
      <c r="M70" s="377">
        <v>0</v>
      </c>
      <c r="N70" s="371"/>
    </row>
    <row r="71" spans="1:14" x14ac:dyDescent="0.2">
      <c r="A71" s="977"/>
      <c r="B71" s="955" t="s">
        <v>308</v>
      </c>
      <c r="C71" s="956"/>
      <c r="D71" s="377">
        <f t="shared" si="43"/>
        <v>0</v>
      </c>
      <c r="E71" s="377">
        <v>0</v>
      </c>
      <c r="F71" s="377">
        <v>0</v>
      </c>
      <c r="G71" s="377">
        <v>0</v>
      </c>
      <c r="H71" s="378">
        <v>0</v>
      </c>
      <c r="I71" s="377">
        <f t="shared" si="44"/>
        <v>0</v>
      </c>
      <c r="J71" s="377">
        <v>0</v>
      </c>
      <c r="K71" s="377">
        <v>0</v>
      </c>
      <c r="L71" s="377">
        <v>0</v>
      </c>
      <c r="M71" s="377">
        <v>0</v>
      </c>
      <c r="N71" s="371"/>
    </row>
    <row r="72" spans="1:14" x14ac:dyDescent="0.2">
      <c r="A72" s="977"/>
      <c r="B72" s="955" t="s">
        <v>309</v>
      </c>
      <c r="C72" s="956"/>
      <c r="D72" s="377">
        <f t="shared" si="43"/>
        <v>0</v>
      </c>
      <c r="E72" s="377">
        <v>0</v>
      </c>
      <c r="F72" s="377">
        <v>0</v>
      </c>
      <c r="G72" s="377">
        <v>0</v>
      </c>
      <c r="H72" s="378">
        <v>0</v>
      </c>
      <c r="I72" s="377">
        <f t="shared" si="44"/>
        <v>0</v>
      </c>
      <c r="J72" s="377">
        <v>0</v>
      </c>
      <c r="K72" s="377">
        <v>0</v>
      </c>
      <c r="L72" s="377">
        <v>0</v>
      </c>
      <c r="M72" s="377">
        <v>0</v>
      </c>
      <c r="N72" s="371"/>
    </row>
    <row r="73" spans="1:14" x14ac:dyDescent="0.2">
      <c r="A73" s="977"/>
      <c r="B73" s="955" t="s">
        <v>310</v>
      </c>
      <c r="C73" s="956"/>
      <c r="D73" s="377">
        <f t="shared" si="43"/>
        <v>0</v>
      </c>
      <c r="E73" s="377">
        <v>0</v>
      </c>
      <c r="F73" s="377">
        <v>0</v>
      </c>
      <c r="G73" s="377">
        <v>0</v>
      </c>
      <c r="H73" s="378">
        <v>0</v>
      </c>
      <c r="I73" s="377">
        <f t="shared" si="44"/>
        <v>0</v>
      </c>
      <c r="J73" s="377">
        <v>0</v>
      </c>
      <c r="K73" s="377">
        <v>0</v>
      </c>
      <c r="L73" s="377">
        <v>0</v>
      </c>
      <c r="M73" s="377">
        <v>0</v>
      </c>
      <c r="N73" s="371"/>
    </row>
    <row r="74" spans="1:14" x14ac:dyDescent="0.2">
      <c r="A74" s="977"/>
      <c r="B74" s="955" t="s">
        <v>311</v>
      </c>
      <c r="C74" s="956"/>
      <c r="D74" s="377">
        <f t="shared" si="43"/>
        <v>0</v>
      </c>
      <c r="E74" s="377">
        <v>0</v>
      </c>
      <c r="F74" s="377">
        <v>0</v>
      </c>
      <c r="G74" s="377">
        <v>0</v>
      </c>
      <c r="H74" s="378">
        <v>0</v>
      </c>
      <c r="I74" s="377">
        <f t="shared" si="44"/>
        <v>0</v>
      </c>
      <c r="J74" s="377">
        <v>0</v>
      </c>
      <c r="K74" s="377">
        <v>0</v>
      </c>
      <c r="L74" s="377">
        <v>0</v>
      </c>
      <c r="M74" s="377">
        <v>0</v>
      </c>
      <c r="N74" s="371"/>
    </row>
    <row r="75" spans="1:14" x14ac:dyDescent="0.2">
      <c r="A75" s="977"/>
      <c r="B75" s="955" t="s">
        <v>312</v>
      </c>
      <c r="C75" s="956"/>
      <c r="D75" s="377">
        <f t="shared" si="43"/>
        <v>0</v>
      </c>
      <c r="E75" s="377">
        <v>0</v>
      </c>
      <c r="F75" s="377">
        <v>0</v>
      </c>
      <c r="G75" s="377">
        <v>0</v>
      </c>
      <c r="H75" s="378">
        <v>0</v>
      </c>
      <c r="I75" s="377">
        <f t="shared" si="44"/>
        <v>0</v>
      </c>
      <c r="J75" s="377">
        <v>0</v>
      </c>
      <c r="K75" s="377">
        <v>0</v>
      </c>
      <c r="L75" s="377">
        <v>0</v>
      </c>
      <c r="M75" s="377">
        <v>0</v>
      </c>
      <c r="N75" s="371"/>
    </row>
    <row r="76" spans="1:14" x14ac:dyDescent="0.2">
      <c r="A76" s="977"/>
      <c r="B76" s="955" t="s">
        <v>313</v>
      </c>
      <c r="C76" s="956"/>
      <c r="D76" s="377">
        <f t="shared" si="43"/>
        <v>0</v>
      </c>
      <c r="E76" s="377">
        <v>0</v>
      </c>
      <c r="F76" s="377">
        <v>0</v>
      </c>
      <c r="G76" s="377">
        <v>0</v>
      </c>
      <c r="H76" s="378">
        <v>0</v>
      </c>
      <c r="I76" s="377">
        <f t="shared" si="44"/>
        <v>0</v>
      </c>
      <c r="J76" s="377">
        <v>0</v>
      </c>
      <c r="K76" s="377">
        <v>0</v>
      </c>
      <c r="L76" s="377">
        <v>0</v>
      </c>
      <c r="M76" s="377">
        <v>0</v>
      </c>
      <c r="N76" s="371"/>
    </row>
    <row r="77" spans="1:14" ht="10.5" x14ac:dyDescent="0.25">
      <c r="A77" s="977"/>
      <c r="B77" s="954" t="s">
        <v>591</v>
      </c>
      <c r="C77" s="956"/>
      <c r="D77" s="381">
        <f t="shared" si="43"/>
        <v>0</v>
      </c>
      <c r="E77" s="381">
        <f>SUM(E67:E76)</f>
        <v>0</v>
      </c>
      <c r="F77" s="381">
        <f t="shared" ref="F77" si="45">SUM(F67:F76)</f>
        <v>0</v>
      </c>
      <c r="G77" s="381">
        <f t="shared" ref="G77" si="46">SUM(G67:G76)</f>
        <v>0</v>
      </c>
      <c r="H77" s="382">
        <f t="shared" ref="H77" si="47">SUM(H67:H76)</f>
        <v>0</v>
      </c>
      <c r="I77" s="381">
        <f t="shared" si="44"/>
        <v>0</v>
      </c>
      <c r="J77" s="381">
        <f>SUM(J67:J76)</f>
        <v>0</v>
      </c>
      <c r="K77" s="381">
        <f>SUM(K67:K76)</f>
        <v>0</v>
      </c>
      <c r="L77" s="381">
        <f>SUM(L67:L76)</f>
        <v>0</v>
      </c>
      <c r="M77" s="381">
        <f>SUM(M67:M76)</f>
        <v>0</v>
      </c>
      <c r="N77" s="371"/>
    </row>
    <row r="78" spans="1:14" ht="10.5" x14ac:dyDescent="0.25">
      <c r="A78" s="977"/>
      <c r="B78" s="954" t="s">
        <v>592</v>
      </c>
      <c r="C78" s="956"/>
      <c r="D78" s="381">
        <f t="shared" si="43"/>
        <v>0</v>
      </c>
      <c r="E78" s="381">
        <f>E77+E64+E56</f>
        <v>0</v>
      </c>
      <c r="F78" s="381">
        <f t="shared" ref="F78" si="48">F77+F64+F56</f>
        <v>0</v>
      </c>
      <c r="G78" s="381">
        <f t="shared" ref="G78" si="49">G77+G64+G56</f>
        <v>0</v>
      </c>
      <c r="H78" s="382">
        <f t="shared" ref="H78" si="50">H77+H64+H56</f>
        <v>0</v>
      </c>
      <c r="I78" s="381">
        <f t="shared" si="44"/>
        <v>0</v>
      </c>
      <c r="J78" s="381">
        <f>J77+J64+J56</f>
        <v>0</v>
      </c>
      <c r="K78" s="381">
        <f t="shared" ref="K78" si="51">K77+K64+K56</f>
        <v>0</v>
      </c>
      <c r="L78" s="381">
        <f t="shared" ref="L78" si="52">L77+L64+L56</f>
        <v>0</v>
      </c>
      <c r="M78" s="381">
        <f t="shared" ref="M78" si="53">M77+M64+M56</f>
        <v>0</v>
      </c>
      <c r="N78" s="371"/>
    </row>
    <row r="79" spans="1:14" ht="10.5" x14ac:dyDescent="0.2">
      <c r="A79" s="977"/>
      <c r="B79" s="982"/>
      <c r="C79" s="982"/>
      <c r="D79" s="982"/>
      <c r="E79" s="982"/>
      <c r="F79" s="982"/>
      <c r="G79" s="982"/>
      <c r="H79" s="982"/>
      <c r="I79" s="982"/>
      <c r="J79" s="982"/>
      <c r="K79" s="982"/>
      <c r="L79" s="982"/>
      <c r="M79" s="982"/>
      <c r="N79" s="371"/>
    </row>
    <row r="80" spans="1:14" ht="10.5" x14ac:dyDescent="0.2">
      <c r="A80" s="977"/>
      <c r="B80" s="982"/>
      <c r="C80" s="982"/>
      <c r="D80" s="982"/>
      <c r="E80" s="982"/>
      <c r="F80" s="982"/>
      <c r="G80" s="982"/>
      <c r="H80" s="982"/>
      <c r="I80" s="982"/>
      <c r="J80" s="982"/>
      <c r="K80" s="982"/>
      <c r="L80" s="982"/>
      <c r="M80" s="982"/>
      <c r="N80" s="371"/>
    </row>
    <row r="81" spans="1:14" x14ac:dyDescent="0.2">
      <c r="A81" s="959"/>
      <c r="B81" s="959"/>
      <c r="C81" s="959"/>
      <c r="D81" s="959"/>
      <c r="E81" s="959"/>
      <c r="F81" s="959"/>
      <c r="G81" s="959"/>
      <c r="H81" s="959"/>
      <c r="I81" s="959"/>
      <c r="J81" s="959"/>
      <c r="K81" s="959"/>
      <c r="L81" s="959"/>
      <c r="M81" s="959"/>
      <c r="N81" s="959"/>
    </row>
    <row r="82" spans="1:14" ht="10.5" x14ac:dyDescent="0.2">
      <c r="A82" s="977"/>
      <c r="B82" s="978" t="str">
        <f>Title!AG2</f>
        <v>2026/27</v>
      </c>
      <c r="C82" s="979"/>
      <c r="D82" s="980" t="s">
        <v>582</v>
      </c>
      <c r="E82" s="980"/>
      <c r="F82" s="980"/>
      <c r="G82" s="980"/>
      <c r="H82" s="980"/>
      <c r="I82" s="980" t="s">
        <v>583</v>
      </c>
      <c r="J82" s="980"/>
      <c r="K82" s="980"/>
      <c r="L82" s="980"/>
      <c r="M82" s="980"/>
      <c r="N82" s="371"/>
    </row>
    <row r="83" spans="1:14" ht="10.5" x14ac:dyDescent="0.2">
      <c r="A83" s="977"/>
      <c r="B83" s="979"/>
      <c r="C83" s="979"/>
      <c r="D83" s="745" t="s">
        <v>148</v>
      </c>
      <c r="E83" s="745" t="s">
        <v>553</v>
      </c>
      <c r="F83" s="745" t="s">
        <v>554</v>
      </c>
      <c r="G83" s="745" t="s">
        <v>556</v>
      </c>
      <c r="H83" s="745" t="s">
        <v>555</v>
      </c>
      <c r="I83" s="745" t="s">
        <v>148</v>
      </c>
      <c r="J83" s="745" t="s">
        <v>323</v>
      </c>
      <c r="K83" s="745" t="s">
        <v>45</v>
      </c>
      <c r="L83" s="745" t="s">
        <v>584</v>
      </c>
      <c r="M83" s="745" t="s">
        <v>325</v>
      </c>
      <c r="N83" s="371"/>
    </row>
    <row r="84" spans="1:14" ht="10.5" x14ac:dyDescent="0.2">
      <c r="A84" s="977"/>
      <c r="B84" s="979"/>
      <c r="C84" s="979"/>
      <c r="D84" s="746" t="s">
        <v>97</v>
      </c>
      <c r="E84" s="746" t="s">
        <v>97</v>
      </c>
      <c r="F84" s="746" t="s">
        <v>97</v>
      </c>
      <c r="G84" s="746" t="s">
        <v>97</v>
      </c>
      <c r="H84" s="746" t="s">
        <v>97</v>
      </c>
      <c r="I84" s="746" t="s">
        <v>97</v>
      </c>
      <c r="J84" s="746" t="s">
        <v>97</v>
      </c>
      <c r="K84" s="746" t="s">
        <v>97</v>
      </c>
      <c r="L84" s="746" t="s">
        <v>97</v>
      </c>
      <c r="M84" s="746" t="s">
        <v>97</v>
      </c>
      <c r="N84" s="371"/>
    </row>
    <row r="85" spans="1:14" x14ac:dyDescent="0.2">
      <c r="A85" s="977"/>
      <c r="B85" s="981"/>
      <c r="C85" s="981"/>
      <c r="D85" s="981"/>
      <c r="E85" s="981"/>
      <c r="F85" s="981"/>
      <c r="G85" s="981"/>
      <c r="H85" s="981"/>
      <c r="I85" s="981"/>
      <c r="J85" s="981"/>
      <c r="K85" s="981"/>
      <c r="L85" s="981"/>
      <c r="M85" s="981"/>
      <c r="N85" s="371"/>
    </row>
    <row r="86" spans="1:14" ht="10.5" x14ac:dyDescent="0.25">
      <c r="A86" s="977"/>
      <c r="B86" s="374" t="s">
        <v>287</v>
      </c>
      <c r="C86" s="374"/>
      <c r="D86" s="375"/>
      <c r="E86" s="375"/>
      <c r="F86" s="375"/>
      <c r="G86" s="375"/>
      <c r="H86" s="376"/>
      <c r="I86" s="374"/>
      <c r="J86" s="374"/>
      <c r="K86" s="374"/>
      <c r="L86" s="374"/>
      <c r="M86" s="374"/>
    </row>
    <row r="87" spans="1:14" x14ac:dyDescent="0.2">
      <c r="A87" s="977"/>
      <c r="B87" s="955" t="s">
        <v>288</v>
      </c>
      <c r="C87" s="956"/>
      <c r="D87" s="377">
        <f>SUM(E87:H87)</f>
        <v>0</v>
      </c>
      <c r="E87" s="377">
        <v>0</v>
      </c>
      <c r="F87" s="377">
        <v>0</v>
      </c>
      <c r="G87" s="377">
        <v>0</v>
      </c>
      <c r="H87" s="378">
        <v>0</v>
      </c>
      <c r="I87" s="377">
        <v>0</v>
      </c>
      <c r="J87" s="377">
        <v>0</v>
      </c>
      <c r="K87" s="377">
        <v>0</v>
      </c>
      <c r="L87" s="377">
        <v>0</v>
      </c>
      <c r="M87" s="377">
        <v>0</v>
      </c>
    </row>
    <row r="88" spans="1:14" x14ac:dyDescent="0.2">
      <c r="A88" s="977"/>
      <c r="B88" s="955" t="s">
        <v>289</v>
      </c>
      <c r="C88" s="956"/>
      <c r="D88" s="377">
        <f>SUM(E88:H88)</f>
        <v>0</v>
      </c>
      <c r="E88" s="377">
        <v>0</v>
      </c>
      <c r="F88" s="377">
        <v>0</v>
      </c>
      <c r="G88" s="377">
        <v>0</v>
      </c>
      <c r="H88" s="378">
        <v>0</v>
      </c>
      <c r="I88" s="377">
        <v>0</v>
      </c>
      <c r="J88" s="377">
        <v>0</v>
      </c>
      <c r="K88" s="377">
        <v>0</v>
      </c>
      <c r="L88" s="377">
        <v>0</v>
      </c>
      <c r="M88" s="377">
        <v>0</v>
      </c>
    </row>
    <row r="89" spans="1:14" ht="10.5" x14ac:dyDescent="0.25">
      <c r="A89" s="977"/>
      <c r="B89" s="954" t="s">
        <v>585</v>
      </c>
      <c r="C89" s="956"/>
      <c r="D89" s="379">
        <f t="shared" ref="D89:D95" si="54">SUM(E89:H89)</f>
        <v>0</v>
      </c>
      <c r="E89" s="379">
        <f>SUM(E87:E88)</f>
        <v>0</v>
      </c>
      <c r="F89" s="379">
        <f>SUM(F87:F88)</f>
        <v>0</v>
      </c>
      <c r="G89" s="379">
        <f>SUM(G87:G88)</f>
        <v>0</v>
      </c>
      <c r="H89" s="380">
        <f t="shared" ref="H89" si="55">SUM(H87:H88)</f>
        <v>0</v>
      </c>
      <c r="I89" s="379">
        <v>0</v>
      </c>
      <c r="J89" s="379">
        <v>0</v>
      </c>
      <c r="K89" s="379">
        <v>0</v>
      </c>
      <c r="L89" s="379">
        <v>0</v>
      </c>
      <c r="M89" s="379">
        <v>0</v>
      </c>
    </row>
    <row r="90" spans="1:14" x14ac:dyDescent="0.2">
      <c r="A90" s="977"/>
      <c r="B90" s="955" t="s">
        <v>291</v>
      </c>
      <c r="C90" s="956"/>
      <c r="D90" s="377">
        <f t="shared" si="54"/>
        <v>0</v>
      </c>
      <c r="E90" s="377">
        <v>0</v>
      </c>
      <c r="F90" s="377">
        <v>0</v>
      </c>
      <c r="G90" s="377">
        <v>0</v>
      </c>
      <c r="H90" s="378">
        <v>0</v>
      </c>
      <c r="I90" s="377">
        <v>0</v>
      </c>
      <c r="J90" s="377">
        <v>0</v>
      </c>
      <c r="K90" s="377">
        <v>0</v>
      </c>
      <c r="L90" s="377">
        <v>0</v>
      </c>
      <c r="M90" s="377">
        <v>0</v>
      </c>
    </row>
    <row r="91" spans="1:14" x14ac:dyDescent="0.2">
      <c r="A91" s="977"/>
      <c r="B91" s="955" t="s">
        <v>586</v>
      </c>
      <c r="C91" s="956"/>
      <c r="D91" s="377">
        <f t="shared" si="54"/>
        <v>0</v>
      </c>
      <c r="E91" s="377">
        <v>0</v>
      </c>
      <c r="F91" s="377">
        <v>0</v>
      </c>
      <c r="G91" s="377">
        <v>0</v>
      </c>
      <c r="H91" s="378">
        <v>0</v>
      </c>
      <c r="I91" s="377">
        <v>0</v>
      </c>
      <c r="J91" s="377">
        <v>0</v>
      </c>
      <c r="K91" s="377">
        <v>0</v>
      </c>
      <c r="L91" s="377">
        <v>0</v>
      </c>
      <c r="M91" s="377">
        <v>0</v>
      </c>
    </row>
    <row r="92" spans="1:14" x14ac:dyDescent="0.2">
      <c r="A92" s="977"/>
      <c r="B92" s="955" t="s">
        <v>293</v>
      </c>
      <c r="C92" s="956"/>
      <c r="D92" s="377">
        <f t="shared" si="54"/>
        <v>0</v>
      </c>
      <c r="E92" s="377">
        <v>0</v>
      </c>
      <c r="F92" s="377">
        <v>0</v>
      </c>
      <c r="G92" s="377">
        <v>0</v>
      </c>
      <c r="H92" s="378">
        <v>0</v>
      </c>
      <c r="I92" s="377">
        <v>0</v>
      </c>
      <c r="J92" s="377">
        <v>0</v>
      </c>
      <c r="K92" s="377">
        <v>0</v>
      </c>
      <c r="L92" s="377">
        <v>0</v>
      </c>
      <c r="M92" s="377">
        <v>0</v>
      </c>
    </row>
    <row r="93" spans="1:14" x14ac:dyDescent="0.2">
      <c r="A93" s="977"/>
      <c r="B93" s="955" t="s">
        <v>294</v>
      </c>
      <c r="C93" s="956"/>
      <c r="D93" s="377">
        <f t="shared" si="54"/>
        <v>0</v>
      </c>
      <c r="E93" s="377">
        <v>0</v>
      </c>
      <c r="F93" s="377">
        <v>0</v>
      </c>
      <c r="G93" s="377">
        <v>0</v>
      </c>
      <c r="H93" s="378">
        <v>0</v>
      </c>
      <c r="I93" s="377">
        <v>0</v>
      </c>
      <c r="J93" s="377">
        <v>0</v>
      </c>
      <c r="K93" s="377">
        <v>0</v>
      </c>
      <c r="L93" s="377">
        <v>0</v>
      </c>
      <c r="M93" s="377">
        <v>0</v>
      </c>
    </row>
    <row r="94" spans="1:14" ht="10.5" x14ac:dyDescent="0.25">
      <c r="A94" s="977"/>
      <c r="B94" s="954" t="s">
        <v>587</v>
      </c>
      <c r="C94" s="956"/>
      <c r="D94" s="379">
        <f t="shared" si="54"/>
        <v>0</v>
      </c>
      <c r="E94" s="379">
        <f>SUM(E90:E93)</f>
        <v>0</v>
      </c>
      <c r="F94" s="379">
        <f t="shared" ref="F94" si="56">SUM(F90:F93)</f>
        <v>0</v>
      </c>
      <c r="G94" s="379">
        <f t="shared" ref="G94" si="57">SUM(G90:G93)</f>
        <v>0</v>
      </c>
      <c r="H94" s="380">
        <f t="shared" ref="H94" si="58">SUM(H90:H93)</f>
        <v>0</v>
      </c>
      <c r="I94" s="379">
        <v>0</v>
      </c>
      <c r="J94" s="379">
        <v>0</v>
      </c>
      <c r="K94" s="379">
        <v>0</v>
      </c>
      <c r="L94" s="379">
        <v>0</v>
      </c>
      <c r="M94" s="379">
        <v>0</v>
      </c>
    </row>
    <row r="95" spans="1:14" ht="10.5" x14ac:dyDescent="0.25">
      <c r="A95" s="977"/>
      <c r="B95" s="954" t="s">
        <v>588</v>
      </c>
      <c r="C95" s="956"/>
      <c r="D95" s="381">
        <f t="shared" si="54"/>
        <v>0</v>
      </c>
      <c r="E95" s="381">
        <f>E94+E89</f>
        <v>0</v>
      </c>
      <c r="F95" s="381">
        <f t="shared" ref="F95" si="59">F94+F89</f>
        <v>0</v>
      </c>
      <c r="G95" s="381">
        <f t="shared" ref="G95" si="60">G94+G89</f>
        <v>0</v>
      </c>
      <c r="H95" s="382">
        <f t="shared" ref="H95" si="61">H94+H89</f>
        <v>0</v>
      </c>
      <c r="I95" s="381">
        <v>0</v>
      </c>
      <c r="J95" s="381">
        <v>0</v>
      </c>
      <c r="K95" s="381">
        <v>0</v>
      </c>
      <c r="L95" s="381">
        <v>0</v>
      </c>
      <c r="M95" s="381">
        <v>0</v>
      </c>
    </row>
    <row r="96" spans="1:14" x14ac:dyDescent="0.2">
      <c r="A96" s="977"/>
      <c r="B96" s="383"/>
      <c r="C96" s="383"/>
      <c r="D96" s="384"/>
      <c r="E96" s="384"/>
      <c r="F96" s="384"/>
      <c r="G96" s="384"/>
      <c r="H96" s="385"/>
      <c r="I96" s="383"/>
      <c r="J96" s="383"/>
      <c r="K96" s="383"/>
      <c r="L96" s="383"/>
      <c r="M96" s="383"/>
    </row>
    <row r="97" spans="1:13" ht="10.5" x14ac:dyDescent="0.25">
      <c r="A97" s="977"/>
      <c r="B97" s="374" t="s">
        <v>589</v>
      </c>
      <c r="C97" s="374"/>
      <c r="D97" s="375"/>
      <c r="E97" s="375"/>
      <c r="F97" s="375"/>
      <c r="G97" s="375"/>
      <c r="H97" s="376"/>
      <c r="I97" s="374"/>
      <c r="J97" s="374"/>
      <c r="K97" s="374"/>
      <c r="L97" s="374"/>
      <c r="M97" s="374"/>
    </row>
    <row r="98" spans="1:13" x14ac:dyDescent="0.2">
      <c r="A98" s="977"/>
      <c r="B98" s="955" t="s">
        <v>298</v>
      </c>
      <c r="C98" s="956"/>
      <c r="D98" s="377">
        <f t="shared" ref="D98:D103" si="62">SUM(E98:H98)</f>
        <v>0</v>
      </c>
      <c r="E98" s="377">
        <v>0</v>
      </c>
      <c r="F98" s="377">
        <v>0</v>
      </c>
      <c r="G98" s="377">
        <v>0</v>
      </c>
      <c r="H98" s="378">
        <v>0</v>
      </c>
      <c r="I98" s="377">
        <v>0</v>
      </c>
      <c r="J98" s="377">
        <v>0</v>
      </c>
      <c r="K98" s="377">
        <v>0</v>
      </c>
      <c r="L98" s="377">
        <v>0</v>
      </c>
      <c r="M98" s="377">
        <v>0</v>
      </c>
    </row>
    <row r="99" spans="1:13" x14ac:dyDescent="0.2">
      <c r="A99" s="977"/>
      <c r="B99" s="955" t="s">
        <v>299</v>
      </c>
      <c r="C99" s="956"/>
      <c r="D99" s="377">
        <f t="shared" si="62"/>
        <v>0</v>
      </c>
      <c r="E99" s="377">
        <v>0</v>
      </c>
      <c r="F99" s="377">
        <v>0</v>
      </c>
      <c r="G99" s="377">
        <v>0</v>
      </c>
      <c r="H99" s="378">
        <v>0</v>
      </c>
      <c r="I99" s="377">
        <v>0</v>
      </c>
      <c r="J99" s="377">
        <v>0</v>
      </c>
      <c r="K99" s="377">
        <v>0</v>
      </c>
      <c r="L99" s="377">
        <v>0</v>
      </c>
      <c r="M99" s="377">
        <v>0</v>
      </c>
    </row>
    <row r="100" spans="1:13" x14ac:dyDescent="0.2">
      <c r="A100" s="977"/>
      <c r="B100" s="955" t="s">
        <v>300</v>
      </c>
      <c r="C100" s="956"/>
      <c r="D100" s="377">
        <f t="shared" si="62"/>
        <v>0</v>
      </c>
      <c r="E100" s="377">
        <v>0</v>
      </c>
      <c r="F100" s="377">
        <v>0</v>
      </c>
      <c r="G100" s="377">
        <v>0</v>
      </c>
      <c r="H100" s="378">
        <v>0</v>
      </c>
      <c r="I100" s="377">
        <v>0</v>
      </c>
      <c r="J100" s="377">
        <v>0</v>
      </c>
      <c r="K100" s="377">
        <v>0</v>
      </c>
      <c r="L100" s="377">
        <v>0</v>
      </c>
      <c r="M100" s="377">
        <v>0</v>
      </c>
    </row>
    <row r="101" spans="1:13" x14ac:dyDescent="0.2">
      <c r="A101" s="977"/>
      <c r="B101" s="955" t="s">
        <v>301</v>
      </c>
      <c r="C101" s="956"/>
      <c r="D101" s="377">
        <f t="shared" si="62"/>
        <v>0</v>
      </c>
      <c r="E101" s="377">
        <v>0</v>
      </c>
      <c r="F101" s="377">
        <v>0</v>
      </c>
      <c r="G101" s="377">
        <v>0</v>
      </c>
      <c r="H101" s="378">
        <v>0</v>
      </c>
      <c r="I101" s="377">
        <v>0</v>
      </c>
      <c r="J101" s="377">
        <v>0</v>
      </c>
      <c r="K101" s="377">
        <v>0</v>
      </c>
      <c r="L101" s="377">
        <v>0</v>
      </c>
      <c r="M101" s="377">
        <v>0</v>
      </c>
    </row>
    <row r="102" spans="1:13" x14ac:dyDescent="0.2">
      <c r="A102" s="977"/>
      <c r="B102" s="955" t="s">
        <v>302</v>
      </c>
      <c r="C102" s="956"/>
      <c r="D102" s="377">
        <f t="shared" si="62"/>
        <v>0</v>
      </c>
      <c r="E102" s="377">
        <v>0</v>
      </c>
      <c r="F102" s="377">
        <v>0</v>
      </c>
      <c r="G102" s="377">
        <v>0</v>
      </c>
      <c r="H102" s="378">
        <v>0</v>
      </c>
      <c r="I102" s="377">
        <v>0</v>
      </c>
      <c r="J102" s="377">
        <v>0</v>
      </c>
      <c r="K102" s="377">
        <v>0</v>
      </c>
      <c r="L102" s="377">
        <v>0</v>
      </c>
      <c r="M102" s="377">
        <v>0</v>
      </c>
    </row>
    <row r="103" spans="1:13" ht="10.5" x14ac:dyDescent="0.25">
      <c r="A103" s="977"/>
      <c r="B103" s="954" t="s">
        <v>590</v>
      </c>
      <c r="C103" s="956"/>
      <c r="D103" s="381">
        <f t="shared" si="62"/>
        <v>0</v>
      </c>
      <c r="E103" s="381">
        <f>SUM(E98:E102)</f>
        <v>0</v>
      </c>
      <c r="F103" s="381">
        <f t="shared" ref="F103" si="63">SUM(F98:F102)</f>
        <v>0</v>
      </c>
      <c r="G103" s="381">
        <f t="shared" ref="G103" si="64">SUM(G98:G102)</f>
        <v>0</v>
      </c>
      <c r="H103" s="382">
        <f t="shared" ref="H103" si="65">SUM(H98:H102)</f>
        <v>0</v>
      </c>
      <c r="I103" s="381">
        <v>0</v>
      </c>
      <c r="J103" s="381">
        <f t="shared" ref="J103" si="66">SUM(J98:J102)</f>
        <v>0</v>
      </c>
      <c r="K103" s="381">
        <f t="shared" ref="K103" si="67">SUM(K98:K102)</f>
        <v>0</v>
      </c>
      <c r="L103" s="381">
        <f t="shared" ref="L103" si="68">SUM(L98:L102)</f>
        <v>0</v>
      </c>
      <c r="M103" s="381">
        <f t="shared" ref="M103" si="69">SUM(M98:M102)</f>
        <v>0</v>
      </c>
    </row>
    <row r="104" spans="1:13" ht="10.5" x14ac:dyDescent="0.25">
      <c r="A104" s="977"/>
      <c r="B104" s="374"/>
      <c r="C104" s="374"/>
      <c r="D104" s="375"/>
      <c r="E104" s="375"/>
      <c r="F104" s="375"/>
      <c r="G104" s="375"/>
      <c r="H104" s="376"/>
      <c r="I104" s="374"/>
      <c r="J104" s="374"/>
      <c r="K104" s="374"/>
      <c r="L104" s="374"/>
      <c r="M104" s="374"/>
    </row>
    <row r="105" spans="1:13" ht="10.5" x14ac:dyDescent="0.25">
      <c r="A105" s="977"/>
      <c r="B105" s="374" t="s">
        <v>304</v>
      </c>
      <c r="C105" s="374"/>
      <c r="D105" s="375"/>
      <c r="E105" s="375"/>
      <c r="F105" s="375"/>
      <c r="G105" s="375"/>
      <c r="H105" s="376"/>
      <c r="I105" s="374"/>
      <c r="J105" s="374"/>
      <c r="K105" s="374"/>
      <c r="L105" s="374"/>
      <c r="M105" s="374"/>
    </row>
    <row r="106" spans="1:13" x14ac:dyDescent="0.2">
      <c r="A106" s="977"/>
      <c r="B106" s="955" t="s">
        <v>119</v>
      </c>
      <c r="C106" s="956"/>
      <c r="D106" s="377">
        <f t="shared" ref="D106:D117" si="70">SUM(E106:H106)</f>
        <v>0</v>
      </c>
      <c r="E106" s="377">
        <v>0</v>
      </c>
      <c r="F106" s="377">
        <v>0</v>
      </c>
      <c r="G106" s="377">
        <v>0</v>
      </c>
      <c r="H106" s="378">
        <v>0</v>
      </c>
      <c r="I106" s="377">
        <f t="shared" ref="I106:I117" si="71">SUM(J106:M106)</f>
        <v>0</v>
      </c>
      <c r="J106" s="377">
        <v>0</v>
      </c>
      <c r="K106" s="377">
        <v>0</v>
      </c>
      <c r="L106" s="377">
        <v>0</v>
      </c>
      <c r="M106" s="377">
        <v>0</v>
      </c>
    </row>
    <row r="107" spans="1:13" x14ac:dyDescent="0.2">
      <c r="A107" s="977"/>
      <c r="B107" s="955" t="s">
        <v>305</v>
      </c>
      <c r="C107" s="956"/>
      <c r="D107" s="377">
        <f t="shared" si="70"/>
        <v>0</v>
      </c>
      <c r="E107" s="377">
        <v>0</v>
      </c>
      <c r="F107" s="377">
        <v>0</v>
      </c>
      <c r="G107" s="377">
        <v>0</v>
      </c>
      <c r="H107" s="378">
        <v>0</v>
      </c>
      <c r="I107" s="377">
        <f t="shared" si="71"/>
        <v>0</v>
      </c>
      <c r="J107" s="377">
        <v>0</v>
      </c>
      <c r="K107" s="377">
        <v>0</v>
      </c>
      <c r="L107" s="377">
        <v>0</v>
      </c>
      <c r="M107" s="377">
        <v>0</v>
      </c>
    </row>
    <row r="108" spans="1:13" x14ac:dyDescent="0.2">
      <c r="A108" s="977"/>
      <c r="B108" s="955" t="s">
        <v>306</v>
      </c>
      <c r="C108" s="956"/>
      <c r="D108" s="377">
        <f t="shared" si="70"/>
        <v>0</v>
      </c>
      <c r="E108" s="377">
        <v>0</v>
      </c>
      <c r="F108" s="377">
        <v>0</v>
      </c>
      <c r="G108" s="377">
        <v>0</v>
      </c>
      <c r="H108" s="378">
        <v>0</v>
      </c>
      <c r="I108" s="377">
        <f t="shared" si="71"/>
        <v>0</v>
      </c>
      <c r="J108" s="377">
        <v>0</v>
      </c>
      <c r="K108" s="377">
        <v>0</v>
      </c>
      <c r="L108" s="377">
        <v>0</v>
      </c>
      <c r="M108" s="377">
        <v>0</v>
      </c>
    </row>
    <row r="109" spans="1:13" x14ac:dyDescent="0.2">
      <c r="A109" s="977"/>
      <c r="B109" s="955" t="s">
        <v>307</v>
      </c>
      <c r="C109" s="956"/>
      <c r="D109" s="377">
        <f t="shared" si="70"/>
        <v>0</v>
      </c>
      <c r="E109" s="377">
        <v>0</v>
      </c>
      <c r="F109" s="377">
        <v>0</v>
      </c>
      <c r="G109" s="377">
        <v>0</v>
      </c>
      <c r="H109" s="378">
        <v>0</v>
      </c>
      <c r="I109" s="377">
        <f t="shared" si="71"/>
        <v>0</v>
      </c>
      <c r="J109" s="377">
        <v>0</v>
      </c>
      <c r="K109" s="377">
        <v>0</v>
      </c>
      <c r="L109" s="377">
        <v>0</v>
      </c>
      <c r="M109" s="377">
        <v>0</v>
      </c>
    </row>
    <row r="110" spans="1:13" x14ac:dyDescent="0.2">
      <c r="A110" s="977"/>
      <c r="B110" s="955" t="s">
        <v>308</v>
      </c>
      <c r="C110" s="956"/>
      <c r="D110" s="377">
        <f t="shared" si="70"/>
        <v>0</v>
      </c>
      <c r="E110" s="377">
        <v>0</v>
      </c>
      <c r="F110" s="377">
        <v>0</v>
      </c>
      <c r="G110" s="377">
        <v>0</v>
      </c>
      <c r="H110" s="378">
        <v>0</v>
      </c>
      <c r="I110" s="377">
        <f t="shared" si="71"/>
        <v>0</v>
      </c>
      <c r="J110" s="377">
        <v>0</v>
      </c>
      <c r="K110" s="377">
        <v>0</v>
      </c>
      <c r="L110" s="377">
        <v>0</v>
      </c>
      <c r="M110" s="377">
        <v>0</v>
      </c>
    </row>
    <row r="111" spans="1:13" x14ac:dyDescent="0.2">
      <c r="A111" s="977"/>
      <c r="B111" s="955" t="s">
        <v>309</v>
      </c>
      <c r="C111" s="956"/>
      <c r="D111" s="377">
        <f t="shared" si="70"/>
        <v>0</v>
      </c>
      <c r="E111" s="377">
        <v>0</v>
      </c>
      <c r="F111" s="377">
        <v>0</v>
      </c>
      <c r="G111" s="377">
        <v>0</v>
      </c>
      <c r="H111" s="378">
        <v>0</v>
      </c>
      <c r="I111" s="377">
        <f t="shared" si="71"/>
        <v>0</v>
      </c>
      <c r="J111" s="377">
        <v>0</v>
      </c>
      <c r="K111" s="377">
        <v>0</v>
      </c>
      <c r="L111" s="377">
        <v>0</v>
      </c>
      <c r="M111" s="377">
        <v>0</v>
      </c>
    </row>
    <row r="112" spans="1:13" x14ac:dyDescent="0.2">
      <c r="A112" s="977"/>
      <c r="B112" s="955" t="s">
        <v>310</v>
      </c>
      <c r="C112" s="956"/>
      <c r="D112" s="377">
        <f t="shared" si="70"/>
        <v>0</v>
      </c>
      <c r="E112" s="377">
        <v>0</v>
      </c>
      <c r="F112" s="377">
        <v>0</v>
      </c>
      <c r="G112" s="377">
        <v>0</v>
      </c>
      <c r="H112" s="378">
        <v>0</v>
      </c>
      <c r="I112" s="377">
        <f t="shared" si="71"/>
        <v>0</v>
      </c>
      <c r="J112" s="377">
        <v>0</v>
      </c>
      <c r="K112" s="377">
        <v>0</v>
      </c>
      <c r="L112" s="377">
        <v>0</v>
      </c>
      <c r="M112" s="377">
        <v>0</v>
      </c>
    </row>
    <row r="113" spans="1:14" x14ac:dyDescent="0.2">
      <c r="A113" s="977"/>
      <c r="B113" s="955" t="s">
        <v>311</v>
      </c>
      <c r="C113" s="956"/>
      <c r="D113" s="377">
        <f t="shared" si="70"/>
        <v>0</v>
      </c>
      <c r="E113" s="377">
        <v>0</v>
      </c>
      <c r="F113" s="377">
        <v>0</v>
      </c>
      <c r="G113" s="377">
        <v>0</v>
      </c>
      <c r="H113" s="378">
        <v>0</v>
      </c>
      <c r="I113" s="377">
        <f t="shared" si="71"/>
        <v>0</v>
      </c>
      <c r="J113" s="377">
        <v>0</v>
      </c>
      <c r="K113" s="377">
        <v>0</v>
      </c>
      <c r="L113" s="377">
        <v>0</v>
      </c>
      <c r="M113" s="377">
        <v>0</v>
      </c>
    </row>
    <row r="114" spans="1:14" x14ac:dyDescent="0.2">
      <c r="A114" s="977"/>
      <c r="B114" s="955" t="s">
        <v>312</v>
      </c>
      <c r="C114" s="956"/>
      <c r="D114" s="377">
        <f t="shared" si="70"/>
        <v>0</v>
      </c>
      <c r="E114" s="377">
        <v>0</v>
      </c>
      <c r="F114" s="377">
        <v>0</v>
      </c>
      <c r="G114" s="377">
        <v>0</v>
      </c>
      <c r="H114" s="378">
        <v>0</v>
      </c>
      <c r="I114" s="377">
        <f t="shared" si="71"/>
        <v>0</v>
      </c>
      <c r="J114" s="377">
        <v>0</v>
      </c>
      <c r="K114" s="377">
        <v>0</v>
      </c>
      <c r="L114" s="377">
        <v>0</v>
      </c>
      <c r="M114" s="377">
        <v>0</v>
      </c>
    </row>
    <row r="115" spans="1:14" x14ac:dyDescent="0.2">
      <c r="A115" s="977"/>
      <c r="B115" s="955" t="s">
        <v>313</v>
      </c>
      <c r="C115" s="956"/>
      <c r="D115" s="377">
        <f t="shared" si="70"/>
        <v>0</v>
      </c>
      <c r="E115" s="377">
        <v>0</v>
      </c>
      <c r="F115" s="377">
        <v>0</v>
      </c>
      <c r="G115" s="377">
        <v>0</v>
      </c>
      <c r="H115" s="378">
        <v>0</v>
      </c>
      <c r="I115" s="377">
        <f t="shared" si="71"/>
        <v>0</v>
      </c>
      <c r="J115" s="377">
        <v>0</v>
      </c>
      <c r="K115" s="377">
        <v>0</v>
      </c>
      <c r="L115" s="377">
        <v>0</v>
      </c>
      <c r="M115" s="377">
        <v>0</v>
      </c>
    </row>
    <row r="116" spans="1:14" ht="10.5" x14ac:dyDescent="0.25">
      <c r="A116" s="977"/>
      <c r="B116" s="954" t="s">
        <v>591</v>
      </c>
      <c r="C116" s="956"/>
      <c r="D116" s="381">
        <f t="shared" si="70"/>
        <v>0</v>
      </c>
      <c r="E116" s="381">
        <f>SUM(E106:E115)</f>
        <v>0</v>
      </c>
      <c r="F116" s="381">
        <f t="shared" ref="F116" si="72">SUM(F106:F115)</f>
        <v>0</v>
      </c>
      <c r="G116" s="381">
        <f t="shared" ref="G116" si="73">SUM(G106:G115)</f>
        <v>0</v>
      </c>
      <c r="H116" s="382">
        <f t="shared" ref="H116" si="74">SUM(H106:H115)</f>
        <v>0</v>
      </c>
      <c r="I116" s="381">
        <f t="shared" si="71"/>
        <v>0</v>
      </c>
      <c r="J116" s="381">
        <f>SUM(J106:J115)</f>
        <v>0</v>
      </c>
      <c r="K116" s="381">
        <f>SUM(K106:K115)</f>
        <v>0</v>
      </c>
      <c r="L116" s="381">
        <f>SUM(L106:L115)</f>
        <v>0</v>
      </c>
      <c r="M116" s="381">
        <f>SUM(M106:M115)</f>
        <v>0</v>
      </c>
    </row>
    <row r="117" spans="1:14" ht="10.5" x14ac:dyDescent="0.25">
      <c r="A117" s="977"/>
      <c r="B117" s="954" t="s">
        <v>592</v>
      </c>
      <c r="C117" s="956"/>
      <c r="D117" s="381">
        <f t="shared" si="70"/>
        <v>0</v>
      </c>
      <c r="E117" s="381">
        <f>E116+E103+E95</f>
        <v>0</v>
      </c>
      <c r="F117" s="381">
        <f t="shared" ref="F117" si="75">F116+F103+F95</f>
        <v>0</v>
      </c>
      <c r="G117" s="381">
        <f t="shared" ref="G117" si="76">G116+G103+G95</f>
        <v>0</v>
      </c>
      <c r="H117" s="382">
        <f t="shared" ref="H117" si="77">H116+H103+H95</f>
        <v>0</v>
      </c>
      <c r="I117" s="381">
        <f t="shared" si="71"/>
        <v>0</v>
      </c>
      <c r="J117" s="381">
        <f>J116+J103+J95</f>
        <v>0</v>
      </c>
      <c r="K117" s="381">
        <f t="shared" ref="K117" si="78">K116+K103+K95</f>
        <v>0</v>
      </c>
      <c r="L117" s="381">
        <f t="shared" ref="L117" si="79">L116+L103+L95</f>
        <v>0</v>
      </c>
      <c r="M117" s="381">
        <f t="shared" ref="M117" si="80">M116+M103+M95</f>
        <v>0</v>
      </c>
    </row>
    <row r="118" spans="1:14" ht="10.5" x14ac:dyDescent="0.2">
      <c r="A118" s="977"/>
      <c r="B118" s="982"/>
      <c r="C118" s="982"/>
      <c r="D118" s="982"/>
      <c r="E118" s="982"/>
      <c r="F118" s="982"/>
      <c r="G118" s="982"/>
      <c r="H118" s="982"/>
      <c r="I118" s="982"/>
      <c r="J118" s="982"/>
      <c r="K118" s="982"/>
      <c r="L118" s="982"/>
      <c r="M118" s="982"/>
      <c r="N118" s="371"/>
    </row>
    <row r="119" spans="1:14" ht="10.5" x14ac:dyDescent="0.2">
      <c r="A119" s="977"/>
      <c r="B119" s="982"/>
      <c r="C119" s="982"/>
      <c r="D119" s="982"/>
      <c r="E119" s="982"/>
      <c r="F119" s="982"/>
      <c r="G119" s="982"/>
      <c r="H119" s="982"/>
      <c r="I119" s="982"/>
      <c r="J119" s="982"/>
      <c r="K119" s="982"/>
      <c r="L119" s="982"/>
      <c r="M119" s="982"/>
      <c r="N119" s="371"/>
    </row>
    <row r="120" spans="1:14" x14ac:dyDescent="0.2">
      <c r="A120" s="959"/>
      <c r="B120" s="959"/>
      <c r="C120" s="959"/>
      <c r="D120" s="959"/>
      <c r="E120" s="959"/>
      <c r="F120" s="959"/>
      <c r="G120" s="959"/>
      <c r="H120" s="959"/>
      <c r="I120" s="959"/>
      <c r="J120" s="959"/>
      <c r="K120" s="959"/>
      <c r="L120" s="959"/>
      <c r="M120" s="959"/>
      <c r="N120" s="959"/>
    </row>
  </sheetData>
  <mergeCells count="107">
    <mergeCell ref="B101:C101"/>
    <mergeCell ref="B94:C94"/>
    <mergeCell ref="B2:H2"/>
    <mergeCell ref="A120:N120"/>
    <mergeCell ref="B113:C113"/>
    <mergeCell ref="B114:C114"/>
    <mergeCell ref="B115:C115"/>
    <mergeCell ref="B116:C116"/>
    <mergeCell ref="B117:C117"/>
    <mergeCell ref="B118:M118"/>
    <mergeCell ref="B107:C107"/>
    <mergeCell ref="B108:C108"/>
    <mergeCell ref="B109:C109"/>
    <mergeCell ref="B110:C110"/>
    <mergeCell ref="B111:C111"/>
    <mergeCell ref="B112:C112"/>
    <mergeCell ref="B80:M80"/>
    <mergeCell ref="A81:N81"/>
    <mergeCell ref="A82:A119"/>
    <mergeCell ref="B82:C84"/>
    <mergeCell ref="D82:H82"/>
    <mergeCell ref="I82:M82"/>
    <mergeCell ref="B85:M85"/>
    <mergeCell ref="B87:C87"/>
    <mergeCell ref="B88:C88"/>
    <mergeCell ref="B119:M119"/>
    <mergeCell ref="B75:C75"/>
    <mergeCell ref="B76:C76"/>
    <mergeCell ref="B77:C77"/>
    <mergeCell ref="B78:C78"/>
    <mergeCell ref="B79:M79"/>
    <mergeCell ref="B68:C68"/>
    <mergeCell ref="B69:C69"/>
    <mergeCell ref="B70:C70"/>
    <mergeCell ref="B71:C71"/>
    <mergeCell ref="B72:C72"/>
    <mergeCell ref="B73:C73"/>
    <mergeCell ref="B102:C102"/>
    <mergeCell ref="B103:C103"/>
    <mergeCell ref="B106:C106"/>
    <mergeCell ref="B95:C95"/>
    <mergeCell ref="B98:C98"/>
    <mergeCell ref="B99:C99"/>
    <mergeCell ref="B100:C100"/>
    <mergeCell ref="B89:C89"/>
    <mergeCell ref="B90:C90"/>
    <mergeCell ref="B91:C91"/>
    <mergeCell ref="B92:C92"/>
    <mergeCell ref="B93:C93"/>
    <mergeCell ref="B41:M41"/>
    <mergeCell ref="A42:N42"/>
    <mergeCell ref="A43:A80"/>
    <mergeCell ref="B43:C45"/>
    <mergeCell ref="D43:H43"/>
    <mergeCell ref="I43:M43"/>
    <mergeCell ref="B46:M46"/>
    <mergeCell ref="B48:C48"/>
    <mergeCell ref="B49:C49"/>
    <mergeCell ref="B62:C62"/>
    <mergeCell ref="B63:C63"/>
    <mergeCell ref="B64:C64"/>
    <mergeCell ref="B67:C67"/>
    <mergeCell ref="B56:C56"/>
    <mergeCell ref="B59:C59"/>
    <mergeCell ref="B60:C60"/>
    <mergeCell ref="B61:C61"/>
    <mergeCell ref="B50:C50"/>
    <mergeCell ref="B51:C51"/>
    <mergeCell ref="B52:C52"/>
    <mergeCell ref="B53:C53"/>
    <mergeCell ref="B54:C54"/>
    <mergeCell ref="B55:C55"/>
    <mergeCell ref="B74:C74"/>
    <mergeCell ref="B37:C37"/>
    <mergeCell ref="B38:C38"/>
    <mergeCell ref="B39:C39"/>
    <mergeCell ref="B40:M40"/>
    <mergeCell ref="B29:C29"/>
    <mergeCell ref="B30:C30"/>
    <mergeCell ref="B31:C31"/>
    <mergeCell ref="B32:C32"/>
    <mergeCell ref="B33:C33"/>
    <mergeCell ref="B34:C34"/>
    <mergeCell ref="B3:C3"/>
    <mergeCell ref="A4:A41"/>
    <mergeCell ref="B4:C6"/>
    <mergeCell ref="D4:H4"/>
    <mergeCell ref="I4:M4"/>
    <mergeCell ref="B7:M7"/>
    <mergeCell ref="B9:C9"/>
    <mergeCell ref="B10:C10"/>
    <mergeCell ref="B23:C23"/>
    <mergeCell ref="B24:C24"/>
    <mergeCell ref="B25:C25"/>
    <mergeCell ref="B28:C28"/>
    <mergeCell ref="B17:C17"/>
    <mergeCell ref="B20:C20"/>
    <mergeCell ref="B21:C21"/>
    <mergeCell ref="B22:C22"/>
    <mergeCell ref="B11:C11"/>
    <mergeCell ref="B12:C12"/>
    <mergeCell ref="B13:C13"/>
    <mergeCell ref="B14:C14"/>
    <mergeCell ref="B15:C15"/>
    <mergeCell ref="B16:C16"/>
    <mergeCell ref="B35:C35"/>
    <mergeCell ref="B36:C36"/>
  </mergeCells>
  <printOptions horizontalCentered="1"/>
  <pageMargins left="0.23622047244094491" right="0.23622047244094491" top="0.74803149606299213" bottom="0.74803149606299213" header="0.31496062992125984" footer="0.31496062992125984"/>
  <pageSetup paperSize="9" scale="90" fitToHeight="0" orientation="landscape" r:id="rId1"/>
  <headerFooter alignWithMargins="0"/>
  <rowBreaks count="2" manualBreakCount="2">
    <brk id="42" max="16383" man="1"/>
    <brk id="81" max="16383" man="1"/>
  </rowBreaks>
  <ignoredErrors>
    <ignoredError sqref="A5:N31 A41:N42 A38 N38 A39:A40 N39:N40 A33:N37 A32 C32:N32 A4 C4:N4" formulaRange="1"/>
    <ignoredError sqref="J38:M38 B38:H38 B39:M40 A44:N80 A43 C43:N43" formula="1" formulaRange="1"/>
    <ignoredError sqref="I38 A81:N81 A83:N119 A82 C82:N82"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2B489-79A8-49D9-833B-58C69294B938}">
  <dimension ref="A2:K25"/>
  <sheetViews>
    <sheetView showGridLines="0" view="pageBreakPreview" zoomScale="110" zoomScaleNormal="100" zoomScaleSheetLayoutView="110" workbookViewId="0">
      <selection activeCell="B1" sqref="B1"/>
    </sheetView>
  </sheetViews>
  <sheetFormatPr defaultRowHeight="12.5" x14ac:dyDescent="0.25"/>
  <cols>
    <col min="1" max="1" width="3.81640625" style="25" customWidth="1"/>
    <col min="2" max="2" width="3.1796875" customWidth="1"/>
    <col min="3" max="3" width="17.1796875" customWidth="1"/>
    <col min="4" max="10" width="12.1796875" customWidth="1"/>
    <col min="13" max="13" width="1.26953125" customWidth="1"/>
  </cols>
  <sheetData>
    <row r="2" spans="1:11" ht="13" x14ac:dyDescent="0.25">
      <c r="A2" s="431" t="s">
        <v>711</v>
      </c>
      <c r="B2" s="720" t="s">
        <v>709</v>
      </c>
      <c r="C2" s="25"/>
      <c r="D2" s="25"/>
      <c r="E2" s="25"/>
      <c r="F2" s="25"/>
      <c r="G2" s="25"/>
      <c r="H2" s="25"/>
      <c r="I2" s="25"/>
      <c r="J2" s="25"/>
      <c r="K2" s="25"/>
    </row>
    <row r="3" spans="1:11" ht="14" x14ac:dyDescent="0.25">
      <c r="B3" s="15"/>
      <c r="C3" s="25"/>
      <c r="D3" s="25"/>
      <c r="E3" s="25"/>
      <c r="F3" s="25"/>
      <c r="G3" s="25"/>
      <c r="H3" s="25"/>
      <c r="I3" s="25"/>
      <c r="J3" s="25"/>
      <c r="K3" s="25"/>
    </row>
    <row r="4" spans="1:11" ht="12.75" customHeight="1" x14ac:dyDescent="0.25">
      <c r="B4" s="15"/>
      <c r="C4" s="25"/>
      <c r="D4" s="25"/>
      <c r="E4" s="25"/>
      <c r="F4" s="25"/>
      <c r="G4" s="25"/>
      <c r="H4" s="25"/>
      <c r="I4" s="25"/>
      <c r="J4" s="25"/>
      <c r="K4" s="25"/>
    </row>
    <row r="5" spans="1:11" ht="27" customHeight="1" x14ac:dyDescent="0.25">
      <c r="B5" s="879" t="s">
        <v>773</v>
      </c>
      <c r="C5" s="879"/>
      <c r="D5" s="879"/>
      <c r="E5" s="879"/>
      <c r="F5" s="879"/>
      <c r="G5" s="879"/>
      <c r="H5" s="879"/>
      <c r="I5" s="879"/>
      <c r="J5" s="879"/>
      <c r="K5" s="436"/>
    </row>
    <row r="7" spans="1:11" ht="45" customHeight="1" x14ac:dyDescent="0.25">
      <c r="B7" s="984" t="s">
        <v>774</v>
      </c>
      <c r="C7" s="984"/>
      <c r="D7" s="984"/>
      <c r="E7" s="984"/>
      <c r="F7" s="984"/>
      <c r="G7" s="984"/>
      <c r="H7" s="984"/>
      <c r="I7" s="984"/>
      <c r="J7" s="984"/>
    </row>
    <row r="8" spans="1:11" x14ac:dyDescent="0.25">
      <c r="B8" s="985"/>
      <c r="C8" s="985"/>
      <c r="D8" s="985"/>
      <c r="E8" s="985"/>
      <c r="F8" s="985"/>
      <c r="G8" s="985"/>
      <c r="H8" s="985"/>
      <c r="I8" s="985"/>
      <c r="J8" s="985"/>
    </row>
    <row r="25" spans="2:4" x14ac:dyDescent="0.25">
      <c r="B25" s="856"/>
      <c r="C25" s="986"/>
      <c r="D25" s="986"/>
    </row>
  </sheetData>
  <mergeCells count="4">
    <mergeCell ref="B5:J5"/>
    <mergeCell ref="B7:J7"/>
    <mergeCell ref="B8:J8"/>
    <mergeCell ref="C25:D25"/>
  </mergeCells>
  <pageMargins left="0.23622047244094491" right="0.23622047244094491" top="0.74803149606299213" bottom="0.74803149606299213" header="0.31496062992125984" footer="0.31496062992125984"/>
  <pageSetup paperSize="9" scale="9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5A690-66A1-479C-8EF4-C068FF87B4A6}">
  <dimension ref="A1:Q249"/>
  <sheetViews>
    <sheetView showGridLines="0" view="pageBreakPreview" zoomScaleNormal="100" zoomScaleSheetLayoutView="100" workbookViewId="0">
      <selection activeCell="B2" sqref="B2"/>
    </sheetView>
  </sheetViews>
  <sheetFormatPr defaultColWidth="9.1796875" defaultRowHeight="12.5" x14ac:dyDescent="0.25"/>
  <cols>
    <col min="1" max="1" width="3.81640625" style="585" customWidth="1"/>
    <col min="2" max="2" width="1.81640625" style="585" customWidth="1"/>
    <col min="3" max="3" width="1.1796875" style="62" customWidth="1"/>
    <col min="4" max="4" width="34.7265625" style="585" customWidth="1"/>
    <col min="5" max="5" width="37.1796875" style="585" customWidth="1"/>
    <col min="6" max="6" width="3.26953125" style="585" bestFit="1" customWidth="1"/>
    <col min="7" max="13" width="9.54296875" style="585" customWidth="1"/>
    <col min="14" max="14" width="6.26953125" style="585" customWidth="1"/>
    <col min="15" max="15" width="4.26953125" style="585" customWidth="1"/>
    <col min="16" max="16" width="9.1796875" style="585"/>
    <col min="17" max="17" width="52" style="587" customWidth="1"/>
    <col min="18" max="16384" width="9.1796875" style="585"/>
  </cols>
  <sheetData>
    <row r="1" spans="1:17" ht="3.75" customHeight="1" x14ac:dyDescent="0.35">
      <c r="C1" s="464"/>
      <c r="D1" s="586"/>
    </row>
    <row r="2" spans="1:17" ht="15.5" x14ac:dyDescent="0.25">
      <c r="A2" s="657" t="s">
        <v>593</v>
      </c>
      <c r="D2" s="747" t="s">
        <v>814</v>
      </c>
      <c r="E2" s="649"/>
      <c r="F2" s="649"/>
      <c r="G2" s="649"/>
      <c r="H2" s="649"/>
      <c r="I2" s="649"/>
      <c r="J2" s="649"/>
      <c r="K2" s="649"/>
      <c r="L2" s="649"/>
      <c r="M2" s="649"/>
      <c r="N2" s="649"/>
    </row>
    <row r="3" spans="1:17" ht="3.75" customHeight="1" x14ac:dyDescent="0.25">
      <c r="D3" s="650"/>
      <c r="E3" s="649"/>
      <c r="F3" s="649"/>
      <c r="G3" s="649"/>
      <c r="H3" s="649"/>
      <c r="I3" s="649"/>
      <c r="J3" s="649"/>
      <c r="K3" s="649"/>
      <c r="L3" s="649"/>
      <c r="M3" s="649"/>
      <c r="N3" s="649"/>
    </row>
    <row r="4" spans="1:17" ht="49.5" customHeight="1" x14ac:dyDescent="0.25">
      <c r="C4" s="63"/>
      <c r="D4" s="988" t="s">
        <v>899</v>
      </c>
      <c r="E4" s="988"/>
      <c r="F4" s="988"/>
      <c r="G4" s="988"/>
      <c r="H4" s="988"/>
      <c r="I4" s="988"/>
      <c r="J4" s="988"/>
      <c r="K4" s="988"/>
      <c r="L4" s="988"/>
      <c r="M4" s="988"/>
      <c r="N4" s="988"/>
    </row>
    <row r="5" spans="1:17" ht="15" customHeight="1" x14ac:dyDescent="0.25">
      <c r="C5" s="63"/>
      <c r="D5" s="989" t="s">
        <v>815</v>
      </c>
      <c r="E5" s="989"/>
      <c r="F5" s="989"/>
      <c r="G5" s="989"/>
      <c r="H5" s="989"/>
      <c r="I5" s="989"/>
      <c r="J5" s="989"/>
      <c r="K5" s="989"/>
      <c r="L5" s="989"/>
      <c r="M5" s="989"/>
      <c r="N5" s="649"/>
    </row>
    <row r="6" spans="1:17" ht="3" customHeight="1" x14ac:dyDescent="0.25">
      <c r="C6" s="63"/>
      <c r="D6" s="588"/>
      <c r="E6" s="587"/>
      <c r="F6" s="587"/>
      <c r="G6" s="587"/>
      <c r="H6" s="587"/>
      <c r="I6" s="587"/>
      <c r="J6" s="587"/>
      <c r="K6" s="587"/>
      <c r="L6" s="587"/>
      <c r="M6" s="587"/>
      <c r="N6" s="587"/>
    </row>
    <row r="7" spans="1:17" ht="16.5" customHeight="1" x14ac:dyDescent="0.25">
      <c r="D7" s="990" t="s">
        <v>594</v>
      </c>
      <c r="E7" s="992" t="s">
        <v>23</v>
      </c>
      <c r="F7" s="994" t="s">
        <v>24</v>
      </c>
      <c r="G7" s="748" t="s">
        <v>25</v>
      </c>
      <c r="H7" s="748" t="s">
        <v>26</v>
      </c>
      <c r="I7" s="748" t="s">
        <v>816</v>
      </c>
      <c r="J7" s="992" t="s">
        <v>817</v>
      </c>
      <c r="K7" s="992"/>
      <c r="L7" s="992"/>
      <c r="M7" s="748" t="s">
        <v>29</v>
      </c>
      <c r="P7" s="587"/>
      <c r="Q7" s="585"/>
    </row>
    <row r="8" spans="1:17" ht="18" customHeight="1" thickBot="1" x14ac:dyDescent="0.3">
      <c r="C8" s="466"/>
      <c r="D8" s="991"/>
      <c r="E8" s="993"/>
      <c r="F8" s="995"/>
      <c r="G8" s="749" t="str">
        <f>Title!AB2</f>
        <v>2021/22</v>
      </c>
      <c r="H8" s="749" t="str">
        <f>Title!AC2</f>
        <v>2022/23</v>
      </c>
      <c r="I8" s="749" t="str">
        <f>Title!AD2</f>
        <v>2023/24</v>
      </c>
      <c r="J8" s="749" t="str">
        <f>Title!AE2</f>
        <v>2024/25</v>
      </c>
      <c r="K8" s="749" t="str">
        <f>Title!AF2</f>
        <v>2025/26</v>
      </c>
      <c r="L8" s="749" t="str">
        <f>Title!AG2</f>
        <v>2026/27</v>
      </c>
      <c r="M8" s="749" t="s">
        <v>35</v>
      </c>
      <c r="P8" s="587"/>
      <c r="Q8" s="585"/>
    </row>
    <row r="9" spans="1:17" ht="13" x14ac:dyDescent="0.3">
      <c r="C9" s="65"/>
      <c r="D9" s="651" t="s">
        <v>818</v>
      </c>
      <c r="E9" s="652"/>
      <c r="F9" s="653"/>
      <c r="G9" s="654"/>
      <c r="H9" s="654"/>
      <c r="I9" s="655"/>
      <c r="J9" s="654"/>
      <c r="K9" s="654"/>
      <c r="L9" s="654"/>
      <c r="M9" s="656"/>
      <c r="P9" s="587"/>
      <c r="Q9" s="585"/>
    </row>
    <row r="10" spans="1:17" ht="47.5" customHeight="1" thickBot="1" x14ac:dyDescent="0.3">
      <c r="C10" s="464"/>
      <c r="D10" s="658" t="s">
        <v>819</v>
      </c>
      <c r="E10" s="658" t="s">
        <v>820</v>
      </c>
      <c r="F10" s="659">
        <v>1</v>
      </c>
      <c r="G10" s="660">
        <v>0</v>
      </c>
      <c r="H10" s="660">
        <v>0</v>
      </c>
      <c r="I10" s="660">
        <v>0</v>
      </c>
      <c r="J10" s="660">
        <v>0</v>
      </c>
      <c r="K10" s="660">
        <v>0</v>
      </c>
      <c r="L10" s="660">
        <v>0</v>
      </c>
      <c r="M10" s="661" t="s">
        <v>598</v>
      </c>
      <c r="P10" s="587"/>
      <c r="Q10" s="585"/>
    </row>
    <row r="11" spans="1:17" x14ac:dyDescent="0.25">
      <c r="C11" s="467"/>
      <c r="D11" s="651" t="s">
        <v>119</v>
      </c>
      <c r="E11" s="652"/>
      <c r="F11" s="653"/>
      <c r="G11" s="654"/>
      <c r="H11" s="654"/>
      <c r="I11" s="655"/>
      <c r="J11" s="654"/>
      <c r="K11" s="654"/>
      <c r="L11" s="654"/>
      <c r="M11" s="656"/>
      <c r="P11" s="587"/>
      <c r="Q11" s="585"/>
    </row>
    <row r="12" spans="1:17" ht="47.5" customHeight="1" thickBot="1" x14ac:dyDescent="0.3">
      <c r="C12" s="467"/>
      <c r="D12" s="658" t="s">
        <v>821</v>
      </c>
      <c r="E12" s="658" t="s">
        <v>822</v>
      </c>
      <c r="F12" s="659">
        <v>2</v>
      </c>
      <c r="G12" s="660" t="s">
        <v>37</v>
      </c>
      <c r="H12" s="660" t="s">
        <v>37</v>
      </c>
      <c r="I12" s="660" t="s">
        <v>37</v>
      </c>
      <c r="J12" s="660" t="s">
        <v>37</v>
      </c>
      <c r="K12" s="660" t="s">
        <v>37</v>
      </c>
      <c r="L12" s="660" t="s">
        <v>37</v>
      </c>
      <c r="M12" s="661" t="s">
        <v>602</v>
      </c>
      <c r="P12" s="587"/>
      <c r="Q12" s="585"/>
    </row>
    <row r="13" spans="1:17" x14ac:dyDescent="0.25">
      <c r="C13" s="467"/>
      <c r="D13" s="651" t="s">
        <v>118</v>
      </c>
      <c r="E13" s="652"/>
      <c r="F13" s="653"/>
      <c r="G13" s="654"/>
      <c r="H13" s="654"/>
      <c r="I13" s="655"/>
      <c r="J13" s="654"/>
      <c r="K13" s="654"/>
      <c r="L13" s="654"/>
      <c r="M13" s="656"/>
      <c r="P13" s="587"/>
      <c r="Q13" s="585"/>
    </row>
    <row r="14" spans="1:17" ht="47.5" customHeight="1" thickBot="1" x14ac:dyDescent="0.3">
      <c r="C14" s="467"/>
      <c r="D14" s="658" t="s">
        <v>823</v>
      </c>
      <c r="E14" s="658" t="s">
        <v>824</v>
      </c>
      <c r="F14" s="659">
        <v>3</v>
      </c>
      <c r="G14" s="660" t="s">
        <v>37</v>
      </c>
      <c r="H14" s="660" t="s">
        <v>37</v>
      </c>
      <c r="I14" s="660" t="s">
        <v>37</v>
      </c>
      <c r="J14" s="660" t="s">
        <v>37</v>
      </c>
      <c r="K14" s="660" t="s">
        <v>37</v>
      </c>
      <c r="L14" s="660" t="s">
        <v>37</v>
      </c>
      <c r="M14" s="661" t="s">
        <v>598</v>
      </c>
      <c r="P14" s="587"/>
      <c r="Q14" s="585"/>
    </row>
    <row r="15" spans="1:17" x14ac:dyDescent="0.25">
      <c r="C15" s="467"/>
      <c r="D15" s="651" t="s">
        <v>309</v>
      </c>
      <c r="E15" s="652"/>
      <c r="F15" s="653"/>
      <c r="G15" s="654"/>
      <c r="H15" s="654"/>
      <c r="I15" s="655"/>
      <c r="J15" s="654"/>
      <c r="K15" s="654"/>
      <c r="L15" s="654"/>
      <c r="M15" s="656"/>
      <c r="P15" s="587"/>
      <c r="Q15" s="585"/>
    </row>
    <row r="16" spans="1:17" ht="47.5" customHeight="1" thickBot="1" x14ac:dyDescent="0.3">
      <c r="C16" s="467"/>
      <c r="D16" s="658" t="s">
        <v>825</v>
      </c>
      <c r="E16" s="658" t="s">
        <v>826</v>
      </c>
      <c r="F16" s="659">
        <v>4</v>
      </c>
      <c r="G16" s="660" t="s">
        <v>37</v>
      </c>
      <c r="H16" s="660" t="s">
        <v>37</v>
      </c>
      <c r="I16" s="660" t="s">
        <v>37</v>
      </c>
      <c r="J16" s="660" t="s">
        <v>37</v>
      </c>
      <c r="K16" s="660" t="s">
        <v>37</v>
      </c>
      <c r="L16" s="660" t="s">
        <v>37</v>
      </c>
      <c r="M16" s="661" t="s">
        <v>598</v>
      </c>
      <c r="P16" s="587"/>
      <c r="Q16" s="585"/>
    </row>
    <row r="17" spans="1:17" ht="47.5" customHeight="1" x14ac:dyDescent="0.25">
      <c r="C17" s="552"/>
      <c r="D17" s="626"/>
      <c r="E17" s="626"/>
      <c r="F17" s="627"/>
      <c r="G17" s="628"/>
      <c r="H17" s="628"/>
      <c r="I17" s="629"/>
      <c r="J17" s="629"/>
      <c r="K17" s="629"/>
      <c r="L17" s="629"/>
      <c r="M17" s="629"/>
      <c r="N17" s="630"/>
    </row>
    <row r="18" spans="1:17" ht="23.25" customHeight="1" x14ac:dyDescent="0.25">
      <c r="C18" s="63"/>
      <c r="D18" s="989" t="s">
        <v>827</v>
      </c>
      <c r="E18" s="989"/>
      <c r="F18" s="989"/>
      <c r="G18" s="989"/>
      <c r="H18" s="989"/>
      <c r="I18" s="989"/>
      <c r="J18" s="989"/>
      <c r="K18" s="989"/>
      <c r="L18" s="989"/>
      <c r="M18" s="989"/>
      <c r="N18" s="587"/>
    </row>
    <row r="19" spans="1:17" ht="3.75" hidden="1" customHeight="1" x14ac:dyDescent="0.25">
      <c r="C19" s="63"/>
      <c r="D19" s="588"/>
      <c r="E19" s="587"/>
      <c r="F19" s="587"/>
      <c r="G19" s="587"/>
      <c r="H19" s="587"/>
      <c r="I19" s="587"/>
      <c r="J19" s="587"/>
      <c r="K19" s="587"/>
      <c r="L19" s="587"/>
      <c r="M19" s="587"/>
      <c r="N19" s="587"/>
    </row>
    <row r="20" spans="1:17" ht="19.5" customHeight="1" x14ac:dyDescent="0.25">
      <c r="D20" s="990" t="s">
        <v>594</v>
      </c>
      <c r="E20" s="992" t="s">
        <v>23</v>
      </c>
      <c r="F20" s="994" t="s">
        <v>24</v>
      </c>
      <c r="G20" s="748" t="s">
        <v>25</v>
      </c>
      <c r="H20" s="748" t="s">
        <v>26</v>
      </c>
      <c r="I20" s="748" t="s">
        <v>816</v>
      </c>
      <c r="J20" s="992" t="s">
        <v>817</v>
      </c>
      <c r="K20" s="992"/>
      <c r="L20" s="992"/>
      <c r="M20" s="748" t="s">
        <v>29</v>
      </c>
      <c r="P20" s="587"/>
      <c r="Q20" s="585"/>
    </row>
    <row r="21" spans="1:17" ht="17.25" customHeight="1" thickBot="1" x14ac:dyDescent="0.3">
      <c r="C21" s="466"/>
      <c r="D21" s="991"/>
      <c r="E21" s="993"/>
      <c r="F21" s="995"/>
      <c r="G21" s="749" t="str">
        <f>G8</f>
        <v>2021/22</v>
      </c>
      <c r="H21" s="749" t="str">
        <f t="shared" ref="H21:I21" si="0">H8</f>
        <v>2022/23</v>
      </c>
      <c r="I21" s="749" t="str">
        <f t="shared" si="0"/>
        <v>2023/24</v>
      </c>
      <c r="J21" s="749" t="str">
        <f>J8</f>
        <v>2024/25</v>
      </c>
      <c r="K21" s="749" t="str">
        <f>K8</f>
        <v>2025/26</v>
      </c>
      <c r="L21" s="749" t="str">
        <f>L8</f>
        <v>2026/27</v>
      </c>
      <c r="M21" s="749" t="s">
        <v>35</v>
      </c>
      <c r="P21" s="587"/>
      <c r="Q21" s="585"/>
    </row>
    <row r="22" spans="1:17" ht="13" x14ac:dyDescent="0.3">
      <c r="C22" s="65"/>
      <c r="D22" s="651" t="s">
        <v>599</v>
      </c>
      <c r="E22" s="652"/>
      <c r="F22" s="653"/>
      <c r="G22" s="654"/>
      <c r="H22" s="654"/>
      <c r="I22" s="655"/>
      <c r="J22" s="654"/>
      <c r="K22" s="654"/>
      <c r="L22" s="654"/>
      <c r="M22" s="656"/>
      <c r="P22" s="587"/>
      <c r="Q22" s="585"/>
    </row>
    <row r="23" spans="1:17" ht="24.65" customHeight="1" thickBot="1" x14ac:dyDescent="0.3">
      <c r="C23" s="464"/>
      <c r="D23" s="658" t="s">
        <v>600</v>
      </c>
      <c r="E23" s="658" t="s">
        <v>601</v>
      </c>
      <c r="F23" s="659">
        <v>5</v>
      </c>
      <c r="G23" s="660" t="s">
        <v>37</v>
      </c>
      <c r="H23" s="660" t="s">
        <v>37</v>
      </c>
      <c r="I23" s="660" t="s">
        <v>37</v>
      </c>
      <c r="J23" s="660" t="s">
        <v>37</v>
      </c>
      <c r="K23" s="660" t="s">
        <v>37</v>
      </c>
      <c r="L23" s="660" t="s">
        <v>37</v>
      </c>
      <c r="M23" s="661" t="s">
        <v>598</v>
      </c>
      <c r="P23" s="587"/>
      <c r="Q23" s="585"/>
    </row>
    <row r="24" spans="1:17" x14ac:dyDescent="0.25">
      <c r="C24" s="467"/>
      <c r="D24" s="651" t="s">
        <v>605</v>
      </c>
      <c r="E24" s="652"/>
      <c r="F24" s="653"/>
      <c r="G24" s="654"/>
      <c r="H24" s="654"/>
      <c r="I24" s="655"/>
      <c r="J24" s="654"/>
      <c r="K24" s="654"/>
      <c r="L24" s="654"/>
      <c r="M24" s="656"/>
      <c r="P24" s="587"/>
      <c r="Q24" s="585"/>
    </row>
    <row r="25" spans="1:17" ht="24.65" customHeight="1" thickBot="1" x14ac:dyDescent="0.3">
      <c r="C25" s="666"/>
      <c r="D25" s="658" t="s">
        <v>900</v>
      </c>
      <c r="E25" s="658" t="s">
        <v>611</v>
      </c>
      <c r="F25" s="659">
        <v>6</v>
      </c>
      <c r="G25" s="660" t="s">
        <v>37</v>
      </c>
      <c r="H25" s="660" t="s">
        <v>37</v>
      </c>
      <c r="I25" s="660" t="s">
        <v>37</v>
      </c>
      <c r="J25" s="660" t="s">
        <v>37</v>
      </c>
      <c r="K25" s="660" t="s">
        <v>37</v>
      </c>
      <c r="L25" s="660" t="s">
        <v>37</v>
      </c>
      <c r="M25" s="661" t="s">
        <v>602</v>
      </c>
      <c r="P25" s="587"/>
      <c r="Q25" s="585"/>
    </row>
    <row r="26" spans="1:17" x14ac:dyDescent="0.25">
      <c r="C26" s="666"/>
      <c r="D26" s="651" t="s">
        <v>612</v>
      </c>
      <c r="E26" s="652"/>
      <c r="F26" s="653"/>
      <c r="G26" s="654"/>
      <c r="H26" s="654"/>
      <c r="I26" s="655"/>
      <c r="J26" s="654"/>
      <c r="K26" s="654"/>
      <c r="L26" s="654"/>
      <c r="M26" s="656"/>
      <c r="P26" s="587"/>
      <c r="Q26" s="585"/>
    </row>
    <row r="27" spans="1:17" ht="24.65" customHeight="1" thickBot="1" x14ac:dyDescent="0.3">
      <c r="C27" s="467"/>
      <c r="D27" s="658" t="s">
        <v>613</v>
      </c>
      <c r="E27" s="658" t="s">
        <v>614</v>
      </c>
      <c r="F27" s="659">
        <v>7</v>
      </c>
      <c r="G27" s="660" t="s">
        <v>37</v>
      </c>
      <c r="H27" s="660" t="s">
        <v>37</v>
      </c>
      <c r="I27" s="660" t="s">
        <v>37</v>
      </c>
      <c r="J27" s="660" t="s">
        <v>37</v>
      </c>
      <c r="K27" s="660" t="s">
        <v>37</v>
      </c>
      <c r="L27" s="660" t="s">
        <v>37</v>
      </c>
      <c r="M27" s="661" t="s">
        <v>598</v>
      </c>
      <c r="P27" s="587"/>
      <c r="Q27" s="585"/>
    </row>
    <row r="28" spans="1:17" x14ac:dyDescent="0.25">
      <c r="C28" s="467"/>
      <c r="D28" s="651" t="s">
        <v>617</v>
      </c>
      <c r="E28" s="652"/>
      <c r="F28" s="653"/>
      <c r="G28" s="654"/>
      <c r="H28" s="654"/>
      <c r="I28" s="655"/>
      <c r="J28" s="654"/>
      <c r="K28" s="654"/>
      <c r="L28" s="654"/>
      <c r="M28" s="656"/>
      <c r="P28" s="587"/>
      <c r="Q28" s="585"/>
    </row>
    <row r="29" spans="1:17" ht="24.65" customHeight="1" thickBot="1" x14ac:dyDescent="0.3">
      <c r="C29" s="467"/>
      <c r="D29" s="658" t="s">
        <v>618</v>
      </c>
      <c r="E29" s="658" t="s">
        <v>901</v>
      </c>
      <c r="F29" s="659">
        <v>8</v>
      </c>
      <c r="G29" s="663">
        <v>0</v>
      </c>
      <c r="H29" s="663">
        <v>0</v>
      </c>
      <c r="I29" s="663">
        <v>0</v>
      </c>
      <c r="J29" s="663">
        <v>0</v>
      </c>
      <c r="K29" s="663">
        <v>0</v>
      </c>
      <c r="L29" s="663">
        <v>0</v>
      </c>
      <c r="M29" s="661" t="s">
        <v>598</v>
      </c>
      <c r="P29" s="587"/>
      <c r="Q29" s="585"/>
    </row>
    <row r="30" spans="1:17" ht="9" customHeight="1" x14ac:dyDescent="0.25">
      <c r="C30" s="467"/>
      <c r="D30" s="601"/>
      <c r="E30" s="587"/>
      <c r="F30" s="587"/>
      <c r="G30" s="587"/>
      <c r="H30" s="587"/>
      <c r="I30" s="587"/>
      <c r="J30" s="587"/>
      <c r="K30" s="587"/>
      <c r="L30" s="587"/>
      <c r="M30" s="587"/>
      <c r="N30" s="587"/>
    </row>
    <row r="31" spans="1:17" ht="15.5" x14ac:dyDescent="0.25">
      <c r="A31" s="657" t="s">
        <v>881</v>
      </c>
      <c r="C31" s="602"/>
      <c r="D31" s="672" t="s">
        <v>828</v>
      </c>
      <c r="E31" s="587"/>
      <c r="F31" s="587"/>
      <c r="G31" s="587"/>
      <c r="H31" s="587"/>
      <c r="I31" s="587"/>
      <c r="J31" s="587"/>
      <c r="K31" s="587"/>
      <c r="L31" s="587"/>
      <c r="M31" s="587"/>
      <c r="N31" s="587"/>
      <c r="O31" s="603"/>
    </row>
    <row r="32" spans="1:17" ht="2.5" customHeight="1" x14ac:dyDescent="0.25">
      <c r="D32" s="588"/>
      <c r="E32" s="587"/>
      <c r="F32" s="587"/>
      <c r="G32" s="587"/>
      <c r="H32" s="587"/>
      <c r="I32" s="587"/>
      <c r="J32" s="587"/>
      <c r="K32" s="587"/>
      <c r="L32" s="587"/>
      <c r="M32" s="587"/>
      <c r="N32" s="587"/>
    </row>
    <row r="33" spans="3:17" ht="49.5" customHeight="1" x14ac:dyDescent="0.25">
      <c r="D33" s="987" t="s">
        <v>692</v>
      </c>
      <c r="E33" s="987"/>
      <c r="F33" s="987"/>
      <c r="G33" s="987"/>
      <c r="H33" s="987"/>
      <c r="I33" s="987"/>
      <c r="J33" s="987"/>
      <c r="K33" s="987"/>
      <c r="L33" s="987"/>
      <c r="M33" s="987"/>
      <c r="N33" s="987"/>
    </row>
    <row r="34" spans="3:17" ht="3.65" customHeight="1" x14ac:dyDescent="0.25">
      <c r="C34" s="63"/>
      <c r="D34" s="588"/>
      <c r="E34" s="587"/>
      <c r="F34" s="587"/>
      <c r="G34" s="587"/>
      <c r="H34" s="587"/>
      <c r="I34" s="587"/>
      <c r="J34" s="587"/>
      <c r="K34" s="587"/>
      <c r="L34" s="587"/>
      <c r="M34" s="587"/>
      <c r="N34" s="587"/>
    </row>
    <row r="35" spans="3:17" ht="9.75" customHeight="1" x14ac:dyDescent="0.25">
      <c r="C35" s="63"/>
      <c r="D35" s="990" t="s">
        <v>594</v>
      </c>
      <c r="E35" s="992" t="s">
        <v>23</v>
      </c>
      <c r="F35" s="994" t="s">
        <v>24</v>
      </c>
      <c r="G35" s="748" t="s">
        <v>25</v>
      </c>
      <c r="H35" s="748" t="s">
        <v>26</v>
      </c>
      <c r="I35" s="748" t="s">
        <v>27</v>
      </c>
      <c r="J35" s="992" t="s">
        <v>28</v>
      </c>
      <c r="K35" s="992"/>
      <c r="L35" s="992"/>
      <c r="M35" s="748" t="s">
        <v>29</v>
      </c>
      <c r="P35" s="587"/>
      <c r="Q35" s="585"/>
    </row>
    <row r="36" spans="3:17" ht="23.25" customHeight="1" thickBot="1" x14ac:dyDescent="0.3">
      <c r="D36" s="991"/>
      <c r="E36" s="993"/>
      <c r="F36" s="995"/>
      <c r="G36" s="749" t="s">
        <v>31</v>
      </c>
      <c r="H36" s="749" t="s">
        <v>33</v>
      </c>
      <c r="I36" s="749" t="s">
        <v>33</v>
      </c>
      <c r="J36" s="749" t="s">
        <v>34</v>
      </c>
      <c r="K36" s="749" t="s">
        <v>700</v>
      </c>
      <c r="L36" s="749" t="s">
        <v>732</v>
      </c>
      <c r="M36" s="749" t="s">
        <v>35</v>
      </c>
      <c r="P36" s="587"/>
      <c r="Q36" s="585"/>
    </row>
    <row r="37" spans="3:17" x14ac:dyDescent="0.25">
      <c r="C37" s="466"/>
      <c r="D37" s="589" t="s">
        <v>595</v>
      </c>
      <c r="E37" s="590"/>
      <c r="F37" s="591"/>
      <c r="G37" s="592"/>
      <c r="H37" s="593"/>
      <c r="I37" s="750"/>
      <c r="J37" s="594"/>
      <c r="K37" s="594"/>
      <c r="L37" s="594"/>
      <c r="M37" s="595"/>
      <c r="P37" s="587"/>
      <c r="Q37" s="585"/>
    </row>
    <row r="38" spans="3:17" ht="24.65" customHeight="1" thickBot="1" x14ac:dyDescent="0.35">
      <c r="C38" s="65"/>
      <c r="D38" s="596" t="s">
        <v>596</v>
      </c>
      <c r="E38" s="596" t="s">
        <v>597</v>
      </c>
      <c r="F38" s="597">
        <v>9</v>
      </c>
      <c r="G38" s="598" t="s">
        <v>37</v>
      </c>
      <c r="H38" s="599" t="s">
        <v>37</v>
      </c>
      <c r="I38" s="751" t="s">
        <v>37</v>
      </c>
      <c r="J38" s="599" t="s">
        <v>37</v>
      </c>
      <c r="K38" s="599" t="s">
        <v>37</v>
      </c>
      <c r="L38" s="599" t="s">
        <v>37</v>
      </c>
      <c r="M38" s="600" t="s">
        <v>598</v>
      </c>
      <c r="P38" s="587"/>
      <c r="Q38" s="585"/>
    </row>
    <row r="39" spans="3:17" ht="13" x14ac:dyDescent="0.25">
      <c r="C39" s="464"/>
      <c r="D39" s="589" t="s">
        <v>599</v>
      </c>
      <c r="E39" s="590"/>
      <c r="F39" s="591"/>
      <c r="G39" s="592"/>
      <c r="H39" s="593"/>
      <c r="I39" s="750"/>
      <c r="J39" s="594"/>
      <c r="K39" s="594"/>
      <c r="L39" s="594"/>
      <c r="M39" s="595"/>
      <c r="P39" s="587"/>
      <c r="Q39" s="585"/>
    </row>
    <row r="40" spans="3:17" ht="13" thickBot="1" x14ac:dyDescent="0.3">
      <c r="C40" s="467"/>
      <c r="D40" s="596" t="s">
        <v>603</v>
      </c>
      <c r="E40" s="596" t="s">
        <v>604</v>
      </c>
      <c r="F40" s="597">
        <v>10</v>
      </c>
      <c r="G40" s="599" t="s">
        <v>37</v>
      </c>
      <c r="H40" s="599" t="s">
        <v>37</v>
      </c>
      <c r="I40" s="751" t="s">
        <v>37</v>
      </c>
      <c r="J40" s="599" t="s">
        <v>37</v>
      </c>
      <c r="K40" s="599" t="s">
        <v>37</v>
      </c>
      <c r="L40" s="599" t="s">
        <v>37</v>
      </c>
      <c r="M40" s="600" t="s">
        <v>602</v>
      </c>
      <c r="P40" s="587"/>
      <c r="Q40" s="585"/>
    </row>
    <row r="41" spans="3:17" x14ac:dyDescent="0.25">
      <c r="C41" s="467"/>
      <c r="D41" s="589" t="s">
        <v>605</v>
      </c>
      <c r="E41" s="590"/>
      <c r="F41" s="591"/>
      <c r="G41" s="594"/>
      <c r="H41" s="593"/>
      <c r="I41" s="750"/>
      <c r="J41" s="594"/>
      <c r="K41" s="594"/>
      <c r="L41" s="594"/>
      <c r="M41" s="595"/>
      <c r="P41" s="587"/>
      <c r="Q41" s="585"/>
    </row>
    <row r="42" spans="3:17" x14ac:dyDescent="0.25">
      <c r="C42" s="467"/>
      <c r="D42" s="590" t="s">
        <v>606</v>
      </c>
      <c r="E42" s="590" t="s">
        <v>607</v>
      </c>
      <c r="F42" s="591">
        <v>11</v>
      </c>
      <c r="G42" s="592" t="s">
        <v>37</v>
      </c>
      <c r="H42" s="594" t="s">
        <v>37</v>
      </c>
      <c r="I42" s="750" t="s">
        <v>37</v>
      </c>
      <c r="J42" s="594" t="s">
        <v>37</v>
      </c>
      <c r="K42" s="594" t="s">
        <v>37</v>
      </c>
      <c r="L42" s="594" t="s">
        <v>37</v>
      </c>
      <c r="M42" s="595" t="s">
        <v>598</v>
      </c>
      <c r="P42" s="587"/>
      <c r="Q42" s="585"/>
    </row>
    <row r="43" spans="3:17" ht="24.65" customHeight="1" x14ac:dyDescent="0.25">
      <c r="C43" s="467"/>
      <c r="D43" s="590" t="s">
        <v>606</v>
      </c>
      <c r="E43" s="590" t="s">
        <v>608</v>
      </c>
      <c r="F43" s="591"/>
      <c r="G43" s="592" t="s">
        <v>37</v>
      </c>
      <c r="H43" s="594" t="s">
        <v>37</v>
      </c>
      <c r="I43" s="750" t="s">
        <v>37</v>
      </c>
      <c r="J43" s="594" t="s">
        <v>37</v>
      </c>
      <c r="K43" s="594" t="s">
        <v>37</v>
      </c>
      <c r="L43" s="594" t="s">
        <v>37</v>
      </c>
      <c r="M43" s="595" t="s">
        <v>598</v>
      </c>
      <c r="P43" s="587"/>
      <c r="Q43" s="585"/>
    </row>
    <row r="44" spans="3:17" ht="13" thickBot="1" x14ac:dyDescent="0.3">
      <c r="C44" s="467"/>
      <c r="D44" s="596" t="s">
        <v>609</v>
      </c>
      <c r="E44" s="596" t="s">
        <v>610</v>
      </c>
      <c r="F44" s="597"/>
      <c r="G44" s="599" t="s">
        <v>37</v>
      </c>
      <c r="H44" s="599" t="s">
        <v>37</v>
      </c>
      <c r="I44" s="751" t="s">
        <v>37</v>
      </c>
      <c r="J44" s="599" t="s">
        <v>37</v>
      </c>
      <c r="K44" s="599" t="s">
        <v>37</v>
      </c>
      <c r="L44" s="599" t="s">
        <v>37</v>
      </c>
      <c r="M44" s="600" t="s">
        <v>598</v>
      </c>
      <c r="P44" s="587"/>
      <c r="Q44" s="585"/>
    </row>
    <row r="45" spans="3:17" ht="17.25" customHeight="1" x14ac:dyDescent="0.25">
      <c r="C45" s="467"/>
      <c r="D45" s="589" t="s">
        <v>612</v>
      </c>
      <c r="E45" s="590"/>
      <c r="F45" s="591"/>
      <c r="G45" s="592"/>
      <c r="H45" s="593"/>
      <c r="I45" s="750"/>
      <c r="J45" s="594"/>
      <c r="K45" s="594"/>
      <c r="L45" s="594"/>
      <c r="M45" s="595"/>
      <c r="P45" s="587"/>
      <c r="Q45" s="585"/>
    </row>
    <row r="46" spans="3:17" ht="24.65" customHeight="1" thickBot="1" x14ac:dyDescent="0.3">
      <c r="C46" s="467"/>
      <c r="D46" s="596" t="s">
        <v>615</v>
      </c>
      <c r="E46" s="596" t="s">
        <v>616</v>
      </c>
      <c r="F46" s="597">
        <v>12</v>
      </c>
      <c r="G46" s="599" t="s">
        <v>37</v>
      </c>
      <c r="H46" s="599" t="s">
        <v>37</v>
      </c>
      <c r="I46" s="751" t="s">
        <v>37</v>
      </c>
      <c r="J46" s="599" t="s">
        <v>37</v>
      </c>
      <c r="K46" s="599" t="s">
        <v>37</v>
      </c>
      <c r="L46" s="599" t="s">
        <v>37</v>
      </c>
      <c r="M46" s="600" t="s">
        <v>602</v>
      </c>
      <c r="P46" s="587"/>
      <c r="Q46" s="585"/>
    </row>
    <row r="47" spans="3:17" ht="12.75" customHeight="1" x14ac:dyDescent="0.25">
      <c r="C47" s="604"/>
      <c r="D47" s="605" t="s">
        <v>617</v>
      </c>
      <c r="E47" s="606"/>
      <c r="F47" s="607"/>
      <c r="G47" s="608"/>
      <c r="H47" s="609"/>
      <c r="I47" s="752"/>
      <c r="J47" s="608"/>
      <c r="K47" s="608"/>
      <c r="L47" s="608"/>
      <c r="M47" s="610"/>
      <c r="P47" s="587"/>
      <c r="Q47" s="585"/>
    </row>
    <row r="48" spans="3:17" ht="24.65" customHeight="1" thickBot="1" x14ac:dyDescent="0.3">
      <c r="C48" s="602"/>
      <c r="D48" s="590" t="s">
        <v>619</v>
      </c>
      <c r="E48" s="652" t="s">
        <v>829</v>
      </c>
      <c r="F48" s="591">
        <v>13</v>
      </c>
      <c r="G48" s="611">
        <v>0</v>
      </c>
      <c r="H48" s="611">
        <v>0</v>
      </c>
      <c r="I48" s="753">
        <v>0</v>
      </c>
      <c r="J48" s="611">
        <v>0</v>
      </c>
      <c r="K48" s="611">
        <v>0</v>
      </c>
      <c r="L48" s="611">
        <v>0</v>
      </c>
      <c r="M48" s="595" t="s">
        <v>598</v>
      </c>
      <c r="P48" s="587"/>
      <c r="Q48" s="585"/>
    </row>
    <row r="49" spans="3:17" ht="12.75" customHeight="1" x14ac:dyDescent="0.25">
      <c r="C49" s="604"/>
      <c r="D49" s="612" t="s">
        <v>622</v>
      </c>
      <c r="E49" s="606"/>
      <c r="F49" s="607"/>
      <c r="G49" s="608"/>
      <c r="H49" s="609"/>
      <c r="I49" s="752"/>
      <c r="J49" s="608"/>
      <c r="K49" s="608"/>
      <c r="L49" s="608"/>
      <c r="M49" s="610"/>
      <c r="N49" s="613"/>
      <c r="P49" s="587"/>
      <c r="Q49" s="585"/>
    </row>
    <row r="50" spans="3:17" ht="12.75" customHeight="1" x14ac:dyDescent="0.25">
      <c r="C50" s="602"/>
      <c r="D50" s="614" t="s">
        <v>623</v>
      </c>
      <c r="E50" s="614" t="s">
        <v>624</v>
      </c>
      <c r="F50" s="615"/>
      <c r="G50" s="616">
        <v>0</v>
      </c>
      <c r="H50" s="616">
        <v>0</v>
      </c>
      <c r="I50" s="754">
        <v>0</v>
      </c>
      <c r="J50" s="616">
        <v>0</v>
      </c>
      <c r="K50" s="616">
        <v>0</v>
      </c>
      <c r="L50" s="616">
        <v>0</v>
      </c>
      <c r="M50" s="617" t="s">
        <v>602</v>
      </c>
      <c r="N50" s="603" t="s">
        <v>621</v>
      </c>
      <c r="P50" s="587"/>
      <c r="Q50" s="585"/>
    </row>
    <row r="51" spans="3:17" x14ac:dyDescent="0.25">
      <c r="C51" s="602"/>
      <c r="D51" s="614" t="s">
        <v>623</v>
      </c>
      <c r="E51" s="614" t="s">
        <v>625</v>
      </c>
      <c r="F51" s="615"/>
      <c r="G51" s="616">
        <v>0</v>
      </c>
      <c r="H51" s="616">
        <v>0</v>
      </c>
      <c r="I51" s="754">
        <v>0</v>
      </c>
      <c r="J51" s="616">
        <v>0</v>
      </c>
      <c r="K51" s="616">
        <v>0</v>
      </c>
      <c r="L51" s="616">
        <v>0</v>
      </c>
      <c r="M51" s="617" t="s">
        <v>602</v>
      </c>
      <c r="N51" s="603" t="s">
        <v>621</v>
      </c>
      <c r="P51" s="587"/>
      <c r="Q51" s="585"/>
    </row>
    <row r="52" spans="3:17" x14ac:dyDescent="0.25">
      <c r="C52" s="602"/>
      <c r="D52" s="614" t="s">
        <v>623</v>
      </c>
      <c r="E52" s="614" t="s">
        <v>626</v>
      </c>
      <c r="F52" s="615"/>
      <c r="G52" s="616">
        <v>0</v>
      </c>
      <c r="H52" s="616">
        <v>0</v>
      </c>
      <c r="I52" s="754">
        <v>0</v>
      </c>
      <c r="J52" s="616">
        <v>0</v>
      </c>
      <c r="K52" s="616">
        <v>0</v>
      </c>
      <c r="L52" s="616">
        <v>0</v>
      </c>
      <c r="M52" s="617" t="s">
        <v>602</v>
      </c>
      <c r="N52" s="603" t="s">
        <v>621</v>
      </c>
      <c r="P52" s="587"/>
      <c r="Q52" s="585"/>
    </row>
    <row r="53" spans="3:17" x14ac:dyDescent="0.25">
      <c r="C53" s="602"/>
      <c r="D53" s="614" t="s">
        <v>627</v>
      </c>
      <c r="E53" s="614" t="s">
        <v>685</v>
      </c>
      <c r="F53" s="615"/>
      <c r="G53" s="616">
        <v>0</v>
      </c>
      <c r="H53" s="616">
        <v>0</v>
      </c>
      <c r="I53" s="754">
        <v>0</v>
      </c>
      <c r="J53" s="616">
        <v>0</v>
      </c>
      <c r="K53" s="616">
        <v>0</v>
      </c>
      <c r="L53" s="616">
        <v>0</v>
      </c>
      <c r="M53" s="617" t="s">
        <v>602</v>
      </c>
      <c r="N53" s="603" t="s">
        <v>621</v>
      </c>
      <c r="P53" s="587"/>
      <c r="Q53" s="585"/>
    </row>
    <row r="54" spans="3:17" x14ac:dyDescent="0.25">
      <c r="C54" s="602"/>
      <c r="D54" s="614" t="s">
        <v>628</v>
      </c>
      <c r="E54" s="614" t="s">
        <v>686</v>
      </c>
      <c r="F54" s="615"/>
      <c r="G54" s="616">
        <v>0</v>
      </c>
      <c r="H54" s="616">
        <v>0</v>
      </c>
      <c r="I54" s="754">
        <v>0</v>
      </c>
      <c r="J54" s="616">
        <v>0</v>
      </c>
      <c r="K54" s="616">
        <v>0</v>
      </c>
      <c r="L54" s="616">
        <v>0</v>
      </c>
      <c r="M54" s="617" t="s">
        <v>602</v>
      </c>
      <c r="N54" s="603" t="s">
        <v>621</v>
      </c>
      <c r="P54" s="587"/>
      <c r="Q54" s="585"/>
    </row>
    <row r="55" spans="3:17" ht="25.5" customHeight="1" x14ac:dyDescent="0.25">
      <c r="C55" s="602"/>
      <c r="D55" s="614" t="s">
        <v>620</v>
      </c>
      <c r="E55" s="614" t="s">
        <v>687</v>
      </c>
      <c r="F55" s="615"/>
      <c r="G55" s="618" t="s">
        <v>37</v>
      </c>
      <c r="H55" s="618" t="s">
        <v>37</v>
      </c>
      <c r="I55" s="755" t="s">
        <v>37</v>
      </c>
      <c r="J55" s="618" t="s">
        <v>37</v>
      </c>
      <c r="K55" s="618" t="s">
        <v>37</v>
      </c>
      <c r="L55" s="618" t="s">
        <v>37</v>
      </c>
      <c r="M55" s="617" t="s">
        <v>598</v>
      </c>
      <c r="N55" s="603" t="s">
        <v>621</v>
      </c>
      <c r="P55" s="587"/>
      <c r="Q55" s="585"/>
    </row>
    <row r="56" spans="3:17" ht="4" customHeight="1" x14ac:dyDescent="0.25">
      <c r="C56" s="602"/>
      <c r="D56" s="614"/>
      <c r="E56" s="614"/>
      <c r="F56" s="615"/>
      <c r="G56" s="616"/>
      <c r="H56" s="616"/>
      <c r="I56" s="616"/>
      <c r="J56" s="616"/>
      <c r="K56" s="616"/>
      <c r="L56" s="616"/>
      <c r="M56" s="617"/>
      <c r="P56" s="587"/>
      <c r="Q56" s="585"/>
    </row>
    <row r="57" spans="3:17" x14ac:dyDescent="0.25">
      <c r="C57" s="602"/>
      <c r="D57" s="619" t="s">
        <v>629</v>
      </c>
      <c r="E57" s="620"/>
      <c r="F57" s="620"/>
      <c r="G57" s="620"/>
      <c r="H57" s="620"/>
      <c r="I57" s="620"/>
      <c r="J57" s="620"/>
      <c r="K57" s="620"/>
      <c r="L57" s="620"/>
      <c r="M57" s="620"/>
      <c r="N57" s="620"/>
      <c r="O57" s="613"/>
    </row>
    <row r="58" spans="3:17" x14ac:dyDescent="0.25">
      <c r="C58" s="468"/>
      <c r="D58" s="996" t="s">
        <v>630</v>
      </c>
      <c r="E58" s="996"/>
      <c r="F58" s="996"/>
      <c r="G58" s="996"/>
      <c r="H58" s="996"/>
      <c r="I58" s="996"/>
      <c r="J58" s="996"/>
      <c r="K58" s="996"/>
      <c r="L58" s="996"/>
      <c r="M58" s="996"/>
      <c r="N58" s="996"/>
      <c r="O58" s="613"/>
    </row>
    <row r="59" spans="3:17" x14ac:dyDescent="0.25">
      <c r="C59" s="468"/>
      <c r="D59" s="997" t="s">
        <v>631</v>
      </c>
      <c r="E59" s="997"/>
      <c r="F59" s="997"/>
      <c r="G59" s="997"/>
      <c r="H59" s="997"/>
      <c r="I59" s="997"/>
      <c r="J59" s="997"/>
      <c r="K59" s="997"/>
      <c r="L59" s="997"/>
      <c r="M59" s="997"/>
      <c r="N59" s="997"/>
    </row>
    <row r="60" spans="3:17" x14ac:dyDescent="0.25">
      <c r="C60" s="468"/>
      <c r="D60" s="996" t="s">
        <v>632</v>
      </c>
      <c r="E60" s="996"/>
      <c r="F60" s="996"/>
      <c r="G60" s="996"/>
      <c r="H60" s="996"/>
      <c r="I60" s="996"/>
      <c r="J60" s="996"/>
      <c r="K60" s="996"/>
      <c r="L60" s="996"/>
      <c r="M60" s="996"/>
      <c r="N60" s="996"/>
    </row>
    <row r="61" spans="3:17" x14ac:dyDescent="0.25">
      <c r="C61" s="468"/>
      <c r="D61" s="621"/>
      <c r="E61" s="621"/>
      <c r="F61" s="621"/>
      <c r="G61" s="621"/>
      <c r="H61" s="621"/>
      <c r="I61" s="621"/>
      <c r="J61" s="621"/>
      <c r="K61" s="621"/>
      <c r="L61" s="621"/>
      <c r="M61" s="621"/>
      <c r="N61" s="621"/>
    </row>
    <row r="62" spans="3:17" ht="15.75" customHeight="1" x14ac:dyDescent="0.25">
      <c r="C62" s="468"/>
      <c r="D62" s="622" t="s">
        <v>830</v>
      </c>
      <c r="E62" s="620"/>
      <c r="F62" s="620"/>
      <c r="G62" s="620"/>
      <c r="H62" s="620"/>
      <c r="I62" s="620"/>
      <c r="J62" s="620"/>
      <c r="K62" s="620"/>
      <c r="L62" s="620"/>
      <c r="M62" s="620"/>
      <c r="N62" s="620"/>
    </row>
    <row r="63" spans="3:17" x14ac:dyDescent="0.25">
      <c r="C63" s="469"/>
      <c r="D63" s="998" t="s">
        <v>831</v>
      </c>
      <c r="E63" s="998"/>
      <c r="F63" s="998"/>
      <c r="G63" s="998"/>
      <c r="H63" s="998"/>
      <c r="I63" s="998"/>
      <c r="J63" s="998"/>
      <c r="K63" s="998"/>
      <c r="L63" s="998"/>
      <c r="M63" s="998"/>
      <c r="N63" s="998"/>
    </row>
    <row r="64" spans="3:17" x14ac:dyDescent="0.25">
      <c r="C64" s="469"/>
      <c r="D64" s="999" t="s">
        <v>832</v>
      </c>
      <c r="E64" s="999"/>
      <c r="F64" s="999"/>
      <c r="G64" s="999"/>
      <c r="H64" s="999"/>
      <c r="I64" s="999"/>
      <c r="J64" s="999"/>
      <c r="K64" s="999"/>
      <c r="L64" s="999"/>
      <c r="M64" s="999"/>
      <c r="N64" s="999"/>
    </row>
    <row r="65" spans="3:14" x14ac:dyDescent="0.25">
      <c r="C65" s="469"/>
      <c r="D65" s="987" t="s">
        <v>60</v>
      </c>
      <c r="E65" s="987"/>
      <c r="F65" s="987"/>
      <c r="G65" s="987"/>
      <c r="H65" s="987"/>
      <c r="I65" s="987"/>
      <c r="J65" s="987"/>
      <c r="K65" s="987"/>
      <c r="L65" s="987"/>
      <c r="M65" s="987"/>
      <c r="N65" s="987"/>
    </row>
    <row r="66" spans="3:14" x14ac:dyDescent="0.25">
      <c r="C66" s="469"/>
      <c r="D66" s="999" t="s">
        <v>833</v>
      </c>
      <c r="E66" s="999"/>
      <c r="F66" s="999"/>
      <c r="G66" s="999"/>
      <c r="H66" s="999"/>
      <c r="I66" s="999"/>
      <c r="J66" s="999"/>
      <c r="K66" s="999"/>
      <c r="L66" s="999"/>
      <c r="M66" s="999"/>
      <c r="N66" s="999"/>
    </row>
    <row r="67" spans="3:14" x14ac:dyDescent="0.25">
      <c r="C67" s="469"/>
      <c r="D67" s="996" t="s">
        <v>60</v>
      </c>
      <c r="E67" s="996"/>
      <c r="F67" s="996"/>
      <c r="G67" s="996"/>
      <c r="H67" s="996"/>
      <c r="I67" s="996"/>
      <c r="J67" s="996"/>
      <c r="K67" s="996"/>
      <c r="L67" s="996"/>
      <c r="M67" s="996"/>
      <c r="N67" s="996"/>
    </row>
    <row r="68" spans="3:14" x14ac:dyDescent="0.25">
      <c r="C68" s="469"/>
      <c r="D68" s="999" t="s">
        <v>834</v>
      </c>
      <c r="E68" s="999"/>
      <c r="F68" s="999"/>
      <c r="G68" s="999"/>
      <c r="H68" s="999"/>
      <c r="I68" s="999"/>
      <c r="J68" s="999"/>
      <c r="K68" s="999"/>
      <c r="L68" s="999"/>
      <c r="M68" s="999"/>
      <c r="N68" s="999"/>
    </row>
    <row r="69" spans="3:14" x14ac:dyDescent="0.25">
      <c r="C69" s="469"/>
      <c r="D69" s="996" t="s">
        <v>60</v>
      </c>
      <c r="E69" s="996"/>
      <c r="F69" s="996"/>
      <c r="G69" s="996"/>
      <c r="H69" s="996"/>
      <c r="I69" s="996"/>
      <c r="J69" s="996"/>
      <c r="K69" s="996"/>
      <c r="L69" s="996"/>
      <c r="M69" s="996"/>
      <c r="N69" s="996"/>
    </row>
    <row r="70" spans="3:14" x14ac:dyDescent="0.25">
      <c r="C70" s="469"/>
      <c r="D70" s="999" t="s">
        <v>835</v>
      </c>
      <c r="E70" s="999"/>
      <c r="F70" s="999"/>
      <c r="G70" s="999"/>
      <c r="H70" s="999"/>
      <c r="I70" s="999"/>
      <c r="J70" s="999"/>
      <c r="K70" s="999"/>
      <c r="L70" s="999"/>
      <c r="M70" s="999"/>
      <c r="N70" s="999"/>
    </row>
    <row r="71" spans="3:14" x14ac:dyDescent="0.25">
      <c r="C71" s="469"/>
      <c r="D71" s="996" t="s">
        <v>60</v>
      </c>
      <c r="E71" s="996"/>
      <c r="F71" s="996"/>
      <c r="G71" s="996"/>
      <c r="H71" s="996"/>
      <c r="I71" s="996"/>
      <c r="J71" s="996"/>
      <c r="K71" s="996"/>
      <c r="L71" s="996"/>
      <c r="M71" s="996"/>
      <c r="N71" s="996"/>
    </row>
    <row r="72" spans="3:14" x14ac:dyDescent="0.25">
      <c r="C72" s="469"/>
      <c r="D72" s="1000" t="s">
        <v>836</v>
      </c>
      <c r="E72" s="1000"/>
      <c r="F72" s="1000"/>
      <c r="G72" s="1000"/>
      <c r="H72" s="1000"/>
      <c r="I72" s="1000"/>
      <c r="J72" s="1000"/>
      <c r="K72" s="1000"/>
      <c r="L72" s="1000"/>
      <c r="M72" s="1000"/>
      <c r="N72" s="1000"/>
    </row>
    <row r="73" spans="3:14" x14ac:dyDescent="0.25">
      <c r="C73" s="469"/>
      <c r="D73" s="997" t="s">
        <v>60</v>
      </c>
      <c r="E73" s="997"/>
      <c r="F73" s="997"/>
      <c r="G73" s="997"/>
      <c r="H73" s="997"/>
      <c r="I73" s="997"/>
      <c r="J73" s="997"/>
      <c r="K73" s="997"/>
      <c r="L73" s="997"/>
      <c r="M73" s="997"/>
      <c r="N73" s="997"/>
    </row>
    <row r="74" spans="3:14" x14ac:dyDescent="0.25">
      <c r="C74" s="469"/>
      <c r="D74" s="1000" t="s">
        <v>837</v>
      </c>
      <c r="E74" s="1000"/>
      <c r="F74" s="1000"/>
      <c r="G74" s="1000"/>
      <c r="H74" s="1000"/>
      <c r="I74" s="1000"/>
      <c r="J74" s="1000"/>
      <c r="K74" s="1000"/>
      <c r="L74" s="1000"/>
      <c r="M74" s="1000"/>
      <c r="N74" s="1000"/>
    </row>
    <row r="75" spans="3:14" ht="13.5" customHeight="1" x14ac:dyDescent="0.25">
      <c r="D75" s="997" t="s">
        <v>60</v>
      </c>
      <c r="E75" s="997"/>
      <c r="F75" s="997"/>
      <c r="G75" s="997"/>
      <c r="H75" s="997"/>
      <c r="I75" s="997"/>
      <c r="J75" s="997"/>
      <c r="K75" s="997"/>
      <c r="L75" s="997"/>
      <c r="M75" s="997"/>
      <c r="N75" s="997"/>
    </row>
    <row r="76" spans="3:14" ht="13" x14ac:dyDescent="0.3">
      <c r="C76" s="65"/>
      <c r="D76" s="1000" t="s">
        <v>838</v>
      </c>
      <c r="E76" s="1000"/>
      <c r="F76" s="1000"/>
      <c r="G76" s="1000"/>
      <c r="H76" s="1000"/>
      <c r="I76" s="1000"/>
      <c r="J76" s="1000"/>
      <c r="K76" s="1000"/>
      <c r="L76" s="1000"/>
      <c r="M76" s="1000"/>
      <c r="N76" s="1000"/>
    </row>
    <row r="77" spans="3:14" ht="13" x14ac:dyDescent="0.25">
      <c r="C77" s="464"/>
      <c r="D77" s="987" t="s">
        <v>60</v>
      </c>
      <c r="E77" s="987"/>
      <c r="F77" s="987"/>
      <c r="G77" s="987"/>
      <c r="H77" s="987"/>
      <c r="I77" s="987"/>
      <c r="J77" s="987"/>
      <c r="K77" s="987"/>
      <c r="L77" s="987"/>
      <c r="M77" s="987"/>
      <c r="N77" s="987"/>
    </row>
    <row r="78" spans="3:14" x14ac:dyDescent="0.25">
      <c r="C78" s="467"/>
      <c r="D78" s="999" t="s">
        <v>839</v>
      </c>
      <c r="E78" s="999"/>
      <c r="F78" s="999"/>
      <c r="G78" s="999"/>
      <c r="H78" s="999"/>
      <c r="I78" s="999"/>
      <c r="J78" s="999"/>
      <c r="K78" s="999"/>
      <c r="L78" s="999"/>
      <c r="M78" s="999"/>
      <c r="N78" s="999"/>
    </row>
    <row r="79" spans="3:14" x14ac:dyDescent="0.25">
      <c r="C79" s="467"/>
      <c r="D79" s="996" t="s">
        <v>60</v>
      </c>
      <c r="E79" s="996"/>
      <c r="F79" s="996"/>
      <c r="G79" s="996"/>
      <c r="H79" s="996"/>
      <c r="I79" s="996"/>
      <c r="J79" s="996"/>
      <c r="K79" s="996"/>
      <c r="L79" s="996"/>
      <c r="M79" s="996"/>
      <c r="N79" s="996"/>
    </row>
    <row r="80" spans="3:14" x14ac:dyDescent="0.25">
      <c r="C80" s="648"/>
      <c r="D80" s="1004" t="s">
        <v>840</v>
      </c>
      <c r="E80" s="1004"/>
      <c r="F80" s="1004"/>
      <c r="G80" s="1004"/>
      <c r="H80" s="1004"/>
      <c r="I80" s="1004"/>
      <c r="J80" s="1004"/>
      <c r="K80" s="1004"/>
      <c r="L80" s="1004"/>
      <c r="M80" s="1004"/>
      <c r="N80" s="1004"/>
    </row>
    <row r="81" spans="3:14" x14ac:dyDescent="0.25">
      <c r="C81" s="648"/>
      <c r="D81" s="1005" t="s">
        <v>841</v>
      </c>
      <c r="E81" s="1005"/>
      <c r="F81" s="1005"/>
      <c r="G81" s="1005"/>
      <c r="H81" s="1005"/>
      <c r="I81" s="1005"/>
      <c r="J81" s="1005"/>
      <c r="K81" s="1005"/>
      <c r="L81" s="1005"/>
      <c r="M81" s="1005"/>
      <c r="N81" s="1005"/>
    </row>
    <row r="82" spans="3:14" x14ac:dyDescent="0.25">
      <c r="C82" s="662"/>
      <c r="D82" s="1001" t="s">
        <v>60</v>
      </c>
      <c r="E82" s="1001"/>
      <c r="F82" s="1001"/>
      <c r="G82" s="1001"/>
      <c r="H82" s="1001"/>
      <c r="I82" s="1001"/>
      <c r="J82" s="1001"/>
      <c r="K82" s="1001"/>
      <c r="L82" s="1001"/>
      <c r="M82" s="1001"/>
      <c r="N82" s="1001"/>
    </row>
    <row r="83" spans="3:14" x14ac:dyDescent="0.25">
      <c r="C83" s="662"/>
      <c r="D83" s="1005" t="s">
        <v>842</v>
      </c>
      <c r="E83" s="1005"/>
      <c r="F83" s="1005"/>
      <c r="G83" s="1005"/>
      <c r="H83" s="1005"/>
      <c r="I83" s="1005"/>
      <c r="J83" s="1005"/>
      <c r="K83" s="1005"/>
      <c r="L83" s="1005"/>
      <c r="M83" s="1005"/>
      <c r="N83" s="1005"/>
    </row>
    <row r="84" spans="3:14" x14ac:dyDescent="0.25">
      <c r="C84" s="662"/>
      <c r="D84" s="1001" t="s">
        <v>60</v>
      </c>
      <c r="E84" s="1001"/>
      <c r="F84" s="1001"/>
      <c r="G84" s="1001"/>
      <c r="H84" s="1001"/>
      <c r="I84" s="1001"/>
      <c r="J84" s="1001"/>
      <c r="K84" s="1001"/>
      <c r="L84" s="1001"/>
      <c r="M84" s="1001"/>
      <c r="N84" s="1001"/>
    </row>
    <row r="85" spans="3:14" x14ac:dyDescent="0.25">
      <c r="C85" s="662"/>
      <c r="D85" s="1005" t="s">
        <v>843</v>
      </c>
      <c r="E85" s="1005"/>
      <c r="F85" s="1005"/>
      <c r="G85" s="1005"/>
      <c r="H85" s="1005"/>
      <c r="I85" s="1005"/>
      <c r="J85" s="1005"/>
      <c r="K85" s="1005"/>
      <c r="L85" s="1005"/>
      <c r="M85" s="1005"/>
      <c r="N85" s="1005"/>
    </row>
    <row r="86" spans="3:14" x14ac:dyDescent="0.25">
      <c r="C86" s="662"/>
      <c r="D86" s="1001" t="s">
        <v>60</v>
      </c>
      <c r="E86" s="1001"/>
      <c r="F86" s="1001"/>
      <c r="G86" s="1001"/>
      <c r="H86" s="1001"/>
      <c r="I86" s="1001"/>
      <c r="J86" s="1001"/>
      <c r="K86" s="1001"/>
      <c r="L86" s="1001"/>
      <c r="M86" s="1001"/>
      <c r="N86" s="1001"/>
    </row>
    <row r="87" spans="3:14" x14ac:dyDescent="0.25">
      <c r="C87" s="662"/>
      <c r="D87" s="1002" t="s">
        <v>844</v>
      </c>
      <c r="E87" s="1002"/>
      <c r="F87" s="1002"/>
      <c r="G87" s="1002"/>
      <c r="H87" s="1002"/>
      <c r="I87" s="1002"/>
      <c r="J87" s="1002"/>
      <c r="K87" s="1002"/>
      <c r="L87" s="1002"/>
      <c r="M87" s="1002"/>
      <c r="N87" s="1002"/>
    </row>
    <row r="88" spans="3:14" x14ac:dyDescent="0.25">
      <c r="C88" s="662"/>
      <c r="D88" s="1003" t="s">
        <v>60</v>
      </c>
      <c r="E88" s="1003"/>
      <c r="F88" s="1003"/>
      <c r="G88" s="1003"/>
      <c r="H88" s="1003"/>
      <c r="I88" s="1003"/>
      <c r="J88" s="1003"/>
      <c r="K88" s="1003"/>
      <c r="L88" s="1003"/>
      <c r="M88" s="1003"/>
      <c r="N88" s="1003"/>
    </row>
    <row r="89" spans="3:14" x14ac:dyDescent="0.25">
      <c r="C89" s="662"/>
      <c r="D89" s="1002" t="s">
        <v>845</v>
      </c>
      <c r="E89" s="1002"/>
      <c r="F89" s="1002"/>
      <c r="G89" s="1002"/>
      <c r="H89" s="1002"/>
      <c r="I89" s="1002"/>
      <c r="J89" s="1002"/>
      <c r="K89" s="1002"/>
      <c r="L89" s="1002"/>
      <c r="M89" s="1002"/>
      <c r="N89" s="1002"/>
    </row>
    <row r="90" spans="3:14" x14ac:dyDescent="0.25">
      <c r="C90" s="662"/>
      <c r="D90" s="664" t="s">
        <v>60</v>
      </c>
      <c r="E90" s="664"/>
      <c r="F90" s="664"/>
      <c r="G90" s="664"/>
      <c r="H90" s="664"/>
      <c r="I90" s="664"/>
      <c r="J90" s="664"/>
      <c r="K90" s="664"/>
      <c r="L90" s="664"/>
      <c r="M90" s="664"/>
      <c r="N90" s="664"/>
    </row>
    <row r="91" spans="3:14" ht="13" x14ac:dyDescent="0.3">
      <c r="C91" s="467"/>
      <c r="D91" s="623"/>
      <c r="G91" s="624"/>
      <c r="H91" s="624"/>
      <c r="I91" s="624"/>
      <c r="J91" s="624"/>
    </row>
    <row r="92" spans="3:14" ht="6" customHeight="1" x14ac:dyDescent="0.25">
      <c r="C92" s="467"/>
      <c r="G92" s="624"/>
      <c r="H92" s="624"/>
      <c r="I92" s="624"/>
      <c r="J92" s="624"/>
    </row>
    <row r="93" spans="3:14" x14ac:dyDescent="0.25">
      <c r="C93" s="467"/>
    </row>
    <row r="94" spans="3:14" x14ac:dyDescent="0.25">
      <c r="C94" s="468"/>
    </row>
    <row r="95" spans="3:14" x14ac:dyDescent="0.25">
      <c r="C95" s="468"/>
    </row>
    <row r="96" spans="3:14" x14ac:dyDescent="0.25">
      <c r="C96" s="468"/>
    </row>
    <row r="97" spans="1:16" x14ac:dyDescent="0.25">
      <c r="C97" s="468"/>
    </row>
    <row r="98" spans="1:16" x14ac:dyDescent="0.25">
      <c r="C98" s="468"/>
    </row>
    <row r="99" spans="1:16" x14ac:dyDescent="0.25">
      <c r="C99" s="468"/>
    </row>
    <row r="100" spans="1:16" s="587" customFormat="1" x14ac:dyDescent="0.25">
      <c r="A100" s="585"/>
      <c r="B100" s="585"/>
      <c r="C100" s="604"/>
      <c r="D100" s="585"/>
      <c r="E100" s="585"/>
      <c r="F100" s="585"/>
      <c r="G100" s="585"/>
      <c r="H100" s="585"/>
      <c r="I100" s="585"/>
      <c r="J100" s="585"/>
      <c r="K100" s="585"/>
      <c r="L100" s="585"/>
      <c r="M100" s="585"/>
      <c r="N100" s="585"/>
      <c r="O100" s="585"/>
      <c r="P100" s="585"/>
    </row>
    <row r="101" spans="1:16" s="587" customFormat="1" x14ac:dyDescent="0.25">
      <c r="A101" s="585"/>
      <c r="B101" s="585"/>
      <c r="C101" s="604"/>
      <c r="D101" s="585"/>
      <c r="E101" s="585"/>
      <c r="F101" s="585"/>
      <c r="G101" s="585"/>
      <c r="H101" s="585"/>
      <c r="I101" s="585"/>
      <c r="J101" s="585"/>
      <c r="K101" s="585"/>
      <c r="L101" s="585"/>
      <c r="M101" s="585"/>
      <c r="N101" s="585"/>
      <c r="O101" s="585"/>
      <c r="P101" s="585"/>
    </row>
    <row r="102" spans="1:16" s="587" customFormat="1" x14ac:dyDescent="0.25">
      <c r="A102" s="585"/>
      <c r="B102" s="585"/>
      <c r="C102" s="604"/>
      <c r="D102" s="585"/>
      <c r="E102" s="585"/>
      <c r="F102" s="585"/>
      <c r="G102" s="585"/>
      <c r="H102" s="585"/>
      <c r="I102" s="585"/>
      <c r="J102" s="585"/>
      <c r="K102" s="585"/>
      <c r="L102" s="625"/>
      <c r="M102" s="625"/>
      <c r="N102" s="625"/>
      <c r="O102" s="585"/>
      <c r="P102" s="585"/>
    </row>
    <row r="103" spans="1:16" s="587" customFormat="1" x14ac:dyDescent="0.25">
      <c r="A103" s="585"/>
      <c r="B103" s="585"/>
      <c r="C103" s="602"/>
      <c r="D103" s="585"/>
      <c r="E103" s="585"/>
      <c r="F103" s="585"/>
      <c r="G103" s="585"/>
      <c r="H103" s="585"/>
      <c r="I103" s="585"/>
      <c r="J103" s="585"/>
      <c r="K103" s="585"/>
      <c r="L103" s="585"/>
      <c r="M103" s="585"/>
      <c r="N103" s="585"/>
      <c r="O103" s="625"/>
      <c r="P103" s="625"/>
    </row>
    <row r="104" spans="1:16" s="587" customFormat="1" x14ac:dyDescent="0.25">
      <c r="A104" s="585"/>
      <c r="B104" s="585"/>
      <c r="C104" s="468"/>
      <c r="D104" s="585"/>
      <c r="E104" s="585"/>
      <c r="F104" s="585"/>
      <c r="G104" s="585"/>
      <c r="H104" s="585"/>
      <c r="I104" s="585"/>
      <c r="J104" s="585"/>
      <c r="K104" s="585"/>
      <c r="L104" s="585"/>
      <c r="M104" s="585"/>
      <c r="N104" s="585"/>
      <c r="O104" s="585"/>
      <c r="P104" s="585"/>
    </row>
    <row r="105" spans="1:16" s="587" customFormat="1" x14ac:dyDescent="0.25">
      <c r="A105" s="585"/>
      <c r="B105" s="585"/>
      <c r="C105" s="468"/>
      <c r="D105" s="585"/>
      <c r="E105" s="585"/>
      <c r="F105" s="585"/>
      <c r="G105" s="585"/>
      <c r="H105" s="585"/>
      <c r="I105" s="585"/>
      <c r="J105" s="585"/>
      <c r="K105" s="585"/>
      <c r="L105" s="585"/>
      <c r="M105" s="585"/>
      <c r="N105" s="585"/>
      <c r="O105" s="585"/>
      <c r="P105" s="585"/>
    </row>
    <row r="106" spans="1:16" s="587" customFormat="1" x14ac:dyDescent="0.25">
      <c r="A106" s="585"/>
      <c r="B106" s="585"/>
      <c r="C106" s="468"/>
      <c r="D106" s="585"/>
      <c r="E106" s="585"/>
      <c r="F106" s="585"/>
      <c r="G106" s="585"/>
      <c r="H106" s="585"/>
      <c r="I106" s="585"/>
      <c r="J106" s="585"/>
      <c r="K106" s="585"/>
      <c r="L106" s="585"/>
      <c r="M106" s="585"/>
      <c r="N106" s="585"/>
      <c r="O106" s="585"/>
      <c r="P106" s="585"/>
    </row>
    <row r="107" spans="1:16" s="587" customFormat="1" x14ac:dyDescent="0.25">
      <c r="A107" s="585"/>
      <c r="B107" s="585"/>
      <c r="C107" s="66"/>
      <c r="D107" s="585"/>
      <c r="E107" s="585"/>
      <c r="F107" s="585"/>
      <c r="G107" s="585"/>
      <c r="H107" s="585"/>
      <c r="I107" s="585"/>
      <c r="J107" s="585"/>
      <c r="K107" s="585"/>
      <c r="L107" s="585"/>
      <c r="M107" s="585"/>
      <c r="N107" s="585"/>
      <c r="O107" s="585"/>
      <c r="P107" s="585"/>
    </row>
    <row r="108" spans="1:16" s="587" customFormat="1" x14ac:dyDescent="0.25">
      <c r="A108" s="585"/>
      <c r="B108" s="585"/>
      <c r="C108" s="66"/>
      <c r="D108" s="585"/>
      <c r="E108" s="585"/>
      <c r="F108" s="585"/>
      <c r="G108" s="585"/>
      <c r="H108" s="585"/>
      <c r="I108" s="585"/>
      <c r="J108" s="585"/>
      <c r="K108" s="585"/>
      <c r="L108" s="585"/>
      <c r="M108" s="585"/>
      <c r="N108" s="585"/>
      <c r="O108" s="585"/>
      <c r="P108" s="585"/>
    </row>
    <row r="109" spans="1:16" s="587" customFormat="1" ht="13" x14ac:dyDescent="0.25">
      <c r="A109" s="585"/>
      <c r="B109" s="585"/>
      <c r="C109" s="69"/>
      <c r="D109" s="585"/>
      <c r="E109" s="585"/>
      <c r="F109" s="585"/>
      <c r="G109" s="585"/>
      <c r="H109" s="585"/>
      <c r="I109" s="585"/>
      <c r="J109" s="585"/>
      <c r="K109" s="585"/>
      <c r="L109" s="585"/>
      <c r="M109" s="585"/>
      <c r="N109" s="585"/>
      <c r="O109" s="585"/>
      <c r="P109" s="585"/>
    </row>
    <row r="110" spans="1:16" s="587" customFormat="1" ht="13" x14ac:dyDescent="0.25">
      <c r="A110" s="585"/>
      <c r="B110" s="585"/>
      <c r="C110" s="464"/>
      <c r="D110" s="585"/>
      <c r="E110" s="585"/>
      <c r="F110" s="585"/>
      <c r="G110" s="585"/>
      <c r="H110" s="585"/>
      <c r="I110" s="585"/>
      <c r="J110" s="585"/>
      <c r="K110" s="585"/>
      <c r="L110" s="585"/>
      <c r="M110" s="585"/>
      <c r="N110" s="585"/>
      <c r="O110" s="585"/>
      <c r="P110" s="585"/>
    </row>
    <row r="111" spans="1:16" s="587" customFormat="1" ht="13" x14ac:dyDescent="0.25">
      <c r="A111" s="585"/>
      <c r="B111" s="585"/>
      <c r="C111" s="69"/>
      <c r="D111" s="585"/>
      <c r="E111" s="585"/>
      <c r="F111" s="585"/>
      <c r="G111" s="585"/>
      <c r="H111" s="585"/>
      <c r="I111" s="585"/>
      <c r="J111" s="585"/>
      <c r="K111" s="585"/>
      <c r="L111" s="585"/>
      <c r="M111" s="585"/>
      <c r="N111" s="585"/>
      <c r="O111" s="585"/>
      <c r="P111" s="585"/>
    </row>
    <row r="112" spans="1:16" s="587" customFormat="1" ht="13" x14ac:dyDescent="0.25">
      <c r="A112" s="585"/>
      <c r="B112" s="585"/>
      <c r="C112" s="69"/>
      <c r="D112" s="585"/>
      <c r="E112" s="585"/>
      <c r="F112" s="585"/>
      <c r="G112" s="585"/>
      <c r="H112" s="585"/>
      <c r="I112" s="585"/>
      <c r="J112" s="585"/>
      <c r="K112" s="585"/>
      <c r="L112" s="585"/>
      <c r="M112" s="585"/>
      <c r="N112" s="585"/>
      <c r="O112" s="585"/>
      <c r="P112" s="585"/>
    </row>
    <row r="113" spans="1:16" s="587" customFormat="1" ht="13" x14ac:dyDescent="0.25">
      <c r="A113" s="585"/>
      <c r="B113" s="585"/>
      <c r="C113" s="69"/>
      <c r="D113" s="585"/>
      <c r="E113" s="585"/>
      <c r="F113" s="585"/>
      <c r="G113" s="585"/>
      <c r="H113" s="585"/>
      <c r="I113" s="585"/>
      <c r="J113" s="585"/>
      <c r="K113" s="585"/>
      <c r="L113" s="585"/>
      <c r="M113" s="585"/>
      <c r="N113" s="585"/>
      <c r="O113" s="585"/>
      <c r="P113" s="585"/>
    </row>
    <row r="114" spans="1:16" s="587" customFormat="1" ht="13" x14ac:dyDescent="0.25">
      <c r="A114" s="585"/>
      <c r="B114" s="585"/>
      <c r="C114" s="69"/>
      <c r="D114" s="585"/>
      <c r="E114" s="585"/>
      <c r="F114" s="585"/>
      <c r="G114" s="585"/>
      <c r="H114" s="585"/>
      <c r="I114" s="585"/>
      <c r="J114" s="585"/>
      <c r="K114" s="585"/>
      <c r="L114" s="585"/>
      <c r="M114" s="585"/>
      <c r="N114" s="585"/>
      <c r="O114" s="585"/>
      <c r="P114" s="585"/>
    </row>
    <row r="115" spans="1:16" s="587" customFormat="1" ht="13" x14ac:dyDescent="0.25">
      <c r="A115" s="585"/>
      <c r="B115" s="585"/>
      <c r="C115" s="69"/>
      <c r="D115" s="585"/>
      <c r="E115" s="585"/>
      <c r="F115" s="585"/>
      <c r="G115" s="585"/>
      <c r="H115" s="585"/>
      <c r="I115" s="585"/>
      <c r="J115" s="585"/>
      <c r="K115" s="585"/>
      <c r="L115" s="585"/>
      <c r="M115" s="585"/>
      <c r="N115" s="585"/>
      <c r="O115" s="585"/>
      <c r="P115" s="585"/>
    </row>
    <row r="116" spans="1:16" ht="13" x14ac:dyDescent="0.25">
      <c r="C116" s="69"/>
    </row>
    <row r="117" spans="1:16" ht="13" x14ac:dyDescent="0.25">
      <c r="C117" s="69"/>
    </row>
    <row r="118" spans="1:16" ht="13" x14ac:dyDescent="0.25">
      <c r="C118" s="69"/>
    </row>
    <row r="119" spans="1:16" ht="13" x14ac:dyDescent="0.25">
      <c r="C119" s="69"/>
    </row>
    <row r="120" spans="1:16" ht="13" x14ac:dyDescent="0.25">
      <c r="C120" s="69"/>
    </row>
    <row r="121" spans="1:16" ht="13" x14ac:dyDescent="0.25">
      <c r="C121" s="69"/>
    </row>
    <row r="122" spans="1:16" ht="13" x14ac:dyDescent="0.25">
      <c r="C122" s="69"/>
    </row>
    <row r="123" spans="1:16" ht="13" x14ac:dyDescent="0.25">
      <c r="C123" s="69"/>
    </row>
    <row r="124" spans="1:16" ht="13" x14ac:dyDescent="0.25">
      <c r="C124" s="69"/>
    </row>
    <row r="127" spans="1:16" ht="15" customHeight="1" x14ac:dyDescent="0.25"/>
    <row r="132" ht="15" customHeight="1" x14ac:dyDescent="0.25"/>
    <row r="133" ht="15" customHeight="1" x14ac:dyDescent="0.25"/>
    <row r="134" ht="15" customHeight="1" x14ac:dyDescent="0.25"/>
    <row r="135" ht="15" customHeight="1" x14ac:dyDescent="0.25"/>
    <row r="136" ht="15" customHeight="1" x14ac:dyDescent="0.25"/>
    <row r="137" ht="27"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5" customHeight="1" x14ac:dyDescent="0.25"/>
    <row r="176" ht="12.75" customHeight="1" x14ac:dyDescent="0.25"/>
    <row r="177" ht="12.75" customHeight="1" x14ac:dyDescent="0.25"/>
    <row r="201" ht="27.75" customHeight="1" x14ac:dyDescent="0.25"/>
    <row r="202" ht="30" customHeight="1" x14ac:dyDescent="0.25"/>
    <row r="203" ht="15" customHeight="1" x14ac:dyDescent="0.25"/>
    <row r="204" ht="15" customHeight="1" x14ac:dyDescent="0.25"/>
    <row r="205" ht="15" customHeight="1" x14ac:dyDescent="0.25"/>
    <row r="214" ht="30" customHeight="1" x14ac:dyDescent="0.25"/>
    <row r="215" ht="27.75" customHeight="1" x14ac:dyDescent="0.25"/>
    <row r="216" ht="27" customHeight="1" x14ac:dyDescent="0.25"/>
    <row r="223" ht="12.75" customHeight="1" x14ac:dyDescent="0.25"/>
    <row r="224" ht="12.75" customHeight="1" x14ac:dyDescent="0.25"/>
    <row r="249" ht="12.75" customHeight="1" x14ac:dyDescent="0.25"/>
  </sheetData>
  <mergeCells count="46">
    <mergeCell ref="D86:N86"/>
    <mergeCell ref="D87:N87"/>
    <mergeCell ref="D88:N88"/>
    <mergeCell ref="D89:N89"/>
    <mergeCell ref="D80:N80"/>
    <mergeCell ref="D81:N81"/>
    <mergeCell ref="D82:N82"/>
    <mergeCell ref="D83:N83"/>
    <mergeCell ref="D84:N84"/>
    <mergeCell ref="D85:N85"/>
    <mergeCell ref="D79:N79"/>
    <mergeCell ref="D68:N68"/>
    <mergeCell ref="D69:N69"/>
    <mergeCell ref="D70:N70"/>
    <mergeCell ref="D71:N71"/>
    <mergeCell ref="D72:N72"/>
    <mergeCell ref="D73:N73"/>
    <mergeCell ref="D74:N74"/>
    <mergeCell ref="D75:N75"/>
    <mergeCell ref="D76:N76"/>
    <mergeCell ref="D77:N77"/>
    <mergeCell ref="D78:N78"/>
    <mergeCell ref="D67:N67"/>
    <mergeCell ref="D35:D36"/>
    <mergeCell ref="E35:E36"/>
    <mergeCell ref="F35:F36"/>
    <mergeCell ref="J35:L35"/>
    <mergeCell ref="D58:N58"/>
    <mergeCell ref="D59:N59"/>
    <mergeCell ref="D60:N60"/>
    <mergeCell ref="D63:N63"/>
    <mergeCell ref="D64:N64"/>
    <mergeCell ref="D65:N65"/>
    <mergeCell ref="D66:N66"/>
    <mergeCell ref="D33:N33"/>
    <mergeCell ref="D4:N4"/>
    <mergeCell ref="D5:M5"/>
    <mergeCell ref="D7:D8"/>
    <mergeCell ref="E7:E8"/>
    <mergeCell ref="F7:F8"/>
    <mergeCell ref="J7:L7"/>
    <mergeCell ref="D18:M18"/>
    <mergeCell ref="D20:D21"/>
    <mergeCell ref="E20:E21"/>
    <mergeCell ref="F20:F21"/>
    <mergeCell ref="J20:L20"/>
  </mergeCells>
  <printOptions horizontalCentered="1"/>
  <pageMargins left="0.23622047244094491" right="0.23622047244094491" top="0.74803149606299213" bottom="0.74803149606299213" header="0.31496062992125984" footer="0.31496062992125984"/>
  <pageSetup paperSize="9" scale="90" firstPageNumber="2" fitToHeight="0" orientation="landscape" r:id="rId1"/>
  <headerFooter alignWithMargins="0"/>
  <rowBreaks count="4" manualBreakCount="4">
    <brk id="17" min="1" max="14" man="1"/>
    <brk id="30" min="1" max="14" man="1"/>
    <brk id="61" min="1" max="14" man="1"/>
    <brk id="92" min="1" max="11"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C61B1-6630-428D-B224-F4231A863A6B}">
  <dimension ref="A1:M88"/>
  <sheetViews>
    <sheetView showGridLines="0" view="pageBreakPreview" zoomScaleNormal="100" zoomScaleSheetLayoutView="100" workbookViewId="0">
      <selection activeCell="B1" sqref="B1"/>
    </sheetView>
  </sheetViews>
  <sheetFormatPr defaultColWidth="9.1796875" defaultRowHeight="12.5" x14ac:dyDescent="0.25"/>
  <cols>
    <col min="1" max="1" width="3.81640625" style="25" customWidth="1"/>
    <col min="2" max="2" width="3.1796875" customWidth="1"/>
    <col min="3" max="3" width="31" customWidth="1"/>
    <col min="4" max="4" width="11.81640625" bestFit="1" customWidth="1"/>
    <col min="5" max="5" width="10.1796875" bestFit="1" customWidth="1"/>
    <col min="10" max="10" width="10.453125" bestFit="1" customWidth="1"/>
    <col min="13" max="13" width="1.26953125" customWidth="1"/>
  </cols>
  <sheetData>
    <row r="1" spans="1:13" x14ac:dyDescent="0.25">
      <c r="B1" s="25"/>
      <c r="C1" s="25"/>
      <c r="D1" s="25"/>
      <c r="E1" s="25"/>
      <c r="F1" s="25"/>
      <c r="G1" s="25"/>
      <c r="H1" s="25"/>
      <c r="I1" s="25"/>
      <c r="J1" s="25"/>
      <c r="K1" s="25"/>
      <c r="L1" s="25"/>
      <c r="M1" s="25"/>
    </row>
    <row r="2" spans="1:13" ht="15.5" x14ac:dyDescent="0.25">
      <c r="A2" s="431" t="s">
        <v>633</v>
      </c>
      <c r="C2" s="672" t="s">
        <v>634</v>
      </c>
      <c r="D2" s="25"/>
      <c r="E2" s="25"/>
      <c r="F2" s="25"/>
      <c r="G2" s="25"/>
      <c r="H2" s="25"/>
      <c r="I2" s="25"/>
      <c r="J2" s="25"/>
      <c r="K2" s="25"/>
      <c r="L2" s="25"/>
      <c r="M2" s="25"/>
    </row>
    <row r="3" spans="1:13" ht="25.5" customHeight="1" x14ac:dyDescent="0.25">
      <c r="B3" s="25"/>
      <c r="C3" s="1006" t="s">
        <v>775</v>
      </c>
      <c r="D3" s="1006"/>
      <c r="E3" s="1006"/>
      <c r="F3" s="1006"/>
      <c r="G3" s="1006"/>
      <c r="H3" s="1006"/>
      <c r="I3" s="1006"/>
      <c r="J3" s="1006"/>
      <c r="K3" s="25"/>
      <c r="L3" s="25"/>
      <c r="M3" s="25"/>
    </row>
    <row r="4" spans="1:13" ht="25.5" customHeight="1" x14ac:dyDescent="0.25">
      <c r="B4" s="25"/>
      <c r="C4" s="1007" t="s">
        <v>635</v>
      </c>
      <c r="D4" s="1007"/>
      <c r="E4" s="1007"/>
      <c r="F4" s="1007"/>
      <c r="G4" s="1007"/>
      <c r="H4" s="1007"/>
      <c r="I4" s="1007"/>
      <c r="J4" s="1007"/>
      <c r="K4" s="25"/>
      <c r="L4" s="25"/>
      <c r="M4" s="25"/>
    </row>
    <row r="5" spans="1:13" s="25" customFormat="1" ht="25.5" customHeight="1" x14ac:dyDescent="0.25">
      <c r="C5" s="367" t="s">
        <v>693</v>
      </c>
      <c r="D5" s="418"/>
      <c r="E5" s="418"/>
      <c r="F5" s="418"/>
      <c r="G5" s="418"/>
      <c r="H5" s="418"/>
      <c r="I5" s="418"/>
      <c r="J5" s="418"/>
    </row>
    <row r="6" spans="1:13" s="25" customFormat="1" ht="32.5" customHeight="1" x14ac:dyDescent="0.25">
      <c r="C6" s="1010" t="s">
        <v>777</v>
      </c>
      <c r="D6" s="1010"/>
      <c r="E6" s="1010"/>
      <c r="F6" s="1010"/>
      <c r="G6" s="1010"/>
      <c r="H6" s="1010"/>
      <c r="I6" s="1010"/>
      <c r="J6" s="1010"/>
    </row>
    <row r="7" spans="1:13" s="25" customFormat="1" ht="38.5" customHeight="1" x14ac:dyDescent="0.25">
      <c r="C7" s="1007" t="s">
        <v>776</v>
      </c>
      <c r="D7" s="1007"/>
      <c r="E7" s="1007"/>
      <c r="F7" s="1007"/>
      <c r="G7" s="1007"/>
      <c r="H7" s="1007"/>
      <c r="I7" s="1007"/>
      <c r="J7" s="1007"/>
    </row>
    <row r="8" spans="1:13" x14ac:dyDescent="0.25">
      <c r="B8" s="25"/>
      <c r="C8" s="25"/>
      <c r="D8" s="25"/>
      <c r="E8" s="25"/>
      <c r="F8" s="25"/>
      <c r="G8" s="25"/>
      <c r="H8" s="25"/>
      <c r="I8" s="25"/>
      <c r="J8" s="25"/>
      <c r="K8" s="25"/>
      <c r="L8" s="25"/>
      <c r="M8" s="25"/>
    </row>
    <row r="9" spans="1:13" ht="12.65" customHeight="1" x14ac:dyDescent="0.25">
      <c r="B9" s="25"/>
      <c r="C9" s="1009" t="s">
        <v>636</v>
      </c>
      <c r="D9" s="1009" t="s">
        <v>637</v>
      </c>
      <c r="E9" s="1009" t="s">
        <v>638</v>
      </c>
      <c r="F9" s="1009" t="str">
        <f>Title!AC2&amp;" Fee Inc GST"</f>
        <v>2022/23 Fee Inc GST</v>
      </c>
      <c r="G9" s="1009" t="str">
        <f>Title!AD2&amp;" Fee Inc GST"</f>
        <v>2023/24 Fee Inc GST</v>
      </c>
      <c r="H9" s="1009" t="s">
        <v>639</v>
      </c>
      <c r="I9" s="1009" t="s">
        <v>639</v>
      </c>
      <c r="J9" s="1009" t="s">
        <v>640</v>
      </c>
      <c r="K9" s="25"/>
      <c r="L9" s="25"/>
      <c r="M9" s="25"/>
    </row>
    <row r="10" spans="1:13" ht="20.25" customHeight="1" x14ac:dyDescent="0.25">
      <c r="B10" s="25"/>
      <c r="C10" s="1009"/>
      <c r="D10" s="1009"/>
      <c r="E10" s="1009"/>
      <c r="F10" s="1009"/>
      <c r="G10" s="1009"/>
      <c r="H10" s="1009"/>
      <c r="I10" s="1009"/>
      <c r="J10" s="1009"/>
      <c r="K10" s="25"/>
      <c r="L10" s="25"/>
      <c r="M10" s="25"/>
    </row>
    <row r="11" spans="1:13" x14ac:dyDescent="0.25">
      <c r="B11" s="25"/>
      <c r="C11" s="1009"/>
      <c r="D11" s="1009"/>
      <c r="E11" s="1009"/>
      <c r="F11" s="697" t="s">
        <v>47</v>
      </c>
      <c r="G11" s="697" t="s">
        <v>47</v>
      </c>
      <c r="H11" s="697" t="s">
        <v>47</v>
      </c>
      <c r="I11" s="697" t="s">
        <v>37</v>
      </c>
      <c r="J11" s="1009"/>
      <c r="K11" s="25"/>
      <c r="L11" s="25"/>
      <c r="M11" s="25"/>
    </row>
    <row r="12" spans="1:13" x14ac:dyDescent="0.25">
      <c r="B12" s="25"/>
      <c r="C12" s="338" t="s">
        <v>641</v>
      </c>
      <c r="D12" s="339"/>
      <c r="E12" s="339"/>
      <c r="F12" s="340"/>
      <c r="G12" s="756"/>
      <c r="H12" s="336"/>
      <c r="I12" s="336"/>
      <c r="J12" s="336"/>
      <c r="K12" s="25"/>
      <c r="L12" s="25"/>
      <c r="M12" s="25"/>
    </row>
    <row r="13" spans="1:13" x14ac:dyDescent="0.25">
      <c r="B13" s="25"/>
      <c r="C13" s="337" t="s">
        <v>642</v>
      </c>
      <c r="D13" s="341" t="s">
        <v>643</v>
      </c>
      <c r="E13" s="342" t="s">
        <v>644</v>
      </c>
      <c r="F13" s="343">
        <v>0</v>
      </c>
      <c r="G13" s="757">
        <v>0</v>
      </c>
      <c r="H13" s="344">
        <f>G13-F13</f>
        <v>0</v>
      </c>
      <c r="I13" s="345" t="s">
        <v>37</v>
      </c>
      <c r="J13" s="342" t="s">
        <v>645</v>
      </c>
      <c r="K13" s="25"/>
      <c r="L13" s="25"/>
      <c r="M13" s="25"/>
    </row>
    <row r="14" spans="1:13" x14ac:dyDescent="0.25">
      <c r="B14" s="25"/>
      <c r="C14" s="337" t="s">
        <v>646</v>
      </c>
      <c r="D14" s="341" t="s">
        <v>647</v>
      </c>
      <c r="E14" s="342" t="s">
        <v>648</v>
      </c>
      <c r="F14" s="343">
        <v>0</v>
      </c>
      <c r="G14" s="757">
        <v>0</v>
      </c>
      <c r="H14" s="344">
        <f t="shared" ref="H14:H16" si="0">G14-F14</f>
        <v>0</v>
      </c>
      <c r="I14" s="345" t="s">
        <v>37</v>
      </c>
      <c r="J14" s="342" t="s">
        <v>645</v>
      </c>
      <c r="K14" s="25"/>
      <c r="L14" s="25"/>
      <c r="M14" s="25"/>
    </row>
    <row r="15" spans="1:13" x14ac:dyDescent="0.25">
      <c r="B15" s="25"/>
      <c r="C15" s="337" t="s">
        <v>649</v>
      </c>
      <c r="D15" s="341" t="s">
        <v>643</v>
      </c>
      <c r="E15" s="342" t="s">
        <v>648</v>
      </c>
      <c r="F15" s="343">
        <v>0</v>
      </c>
      <c r="G15" s="757">
        <v>0</v>
      </c>
      <c r="H15" s="344">
        <f t="shared" si="0"/>
        <v>0</v>
      </c>
      <c r="I15" s="345" t="s">
        <v>37</v>
      </c>
      <c r="J15" s="342" t="s">
        <v>645</v>
      </c>
      <c r="K15" s="25"/>
      <c r="L15" s="25"/>
      <c r="M15" s="25"/>
    </row>
    <row r="16" spans="1:13" x14ac:dyDescent="0.25">
      <c r="B16" s="25"/>
      <c r="C16" s="337" t="s">
        <v>650</v>
      </c>
      <c r="D16" s="341" t="s">
        <v>643</v>
      </c>
      <c r="E16" s="342" t="s">
        <v>648</v>
      </c>
      <c r="F16" s="343">
        <v>0</v>
      </c>
      <c r="G16" s="757">
        <v>0</v>
      </c>
      <c r="H16" s="344">
        <f t="shared" si="0"/>
        <v>0</v>
      </c>
      <c r="I16" s="345" t="s">
        <v>37</v>
      </c>
      <c r="J16" s="342" t="s">
        <v>645</v>
      </c>
      <c r="K16" s="25"/>
      <c r="L16" s="25"/>
      <c r="M16" s="25"/>
    </row>
    <row r="17" spans="2:12" x14ac:dyDescent="0.25">
      <c r="B17" s="25"/>
      <c r="C17" s="337"/>
      <c r="D17" s="342"/>
      <c r="E17" s="342"/>
      <c r="F17" s="346"/>
      <c r="G17" s="758"/>
      <c r="H17" s="347"/>
      <c r="I17" s="348"/>
      <c r="J17" s="349"/>
      <c r="K17" s="25"/>
      <c r="L17" s="25"/>
    </row>
    <row r="18" spans="2:12" ht="27" customHeight="1" thickBot="1" x14ac:dyDescent="0.3">
      <c r="B18" s="25"/>
      <c r="C18" s="1008" t="s">
        <v>651</v>
      </c>
      <c r="D18" s="1008"/>
      <c r="E18" s="1008"/>
      <c r="F18" s="1008"/>
      <c r="G18" s="1008"/>
      <c r="H18" s="1008"/>
      <c r="I18" s="1008"/>
      <c r="J18" s="1008"/>
      <c r="K18" s="25"/>
      <c r="L18" s="25"/>
    </row>
    <row r="19" spans="2:12" x14ac:dyDescent="0.25">
      <c r="B19" s="25"/>
      <c r="C19" s="338" t="s">
        <v>652</v>
      </c>
      <c r="D19" s="339"/>
      <c r="E19" s="339"/>
      <c r="F19" s="340"/>
      <c r="G19" s="756"/>
      <c r="H19" s="336"/>
      <c r="I19" s="336"/>
      <c r="J19" s="336"/>
      <c r="K19" s="25"/>
      <c r="L19" s="25"/>
    </row>
    <row r="20" spans="2:12" x14ac:dyDescent="0.25">
      <c r="B20" s="25"/>
      <c r="C20" s="337" t="s">
        <v>653</v>
      </c>
      <c r="D20" s="341"/>
      <c r="E20" s="342"/>
      <c r="F20" s="343"/>
      <c r="G20" s="757"/>
      <c r="H20" s="344"/>
      <c r="I20" s="345"/>
      <c r="J20" s="342"/>
      <c r="K20" s="25"/>
      <c r="L20" s="25"/>
    </row>
    <row r="21" spans="2:12" x14ac:dyDescent="0.25">
      <c r="B21" s="25"/>
      <c r="C21" s="337" t="s">
        <v>654</v>
      </c>
      <c r="D21" s="341" t="s">
        <v>655</v>
      </c>
      <c r="E21" s="342" t="s">
        <v>648</v>
      </c>
      <c r="F21" s="343">
        <v>0</v>
      </c>
      <c r="G21" s="757">
        <v>0</v>
      </c>
      <c r="H21" s="344">
        <f t="shared" ref="H21:H26" si="1">G21-F21</f>
        <v>0</v>
      </c>
      <c r="I21" s="345" t="s">
        <v>37</v>
      </c>
      <c r="J21" s="342" t="s">
        <v>656</v>
      </c>
      <c r="K21" s="25"/>
      <c r="L21" s="25"/>
    </row>
    <row r="22" spans="2:12" x14ac:dyDescent="0.25">
      <c r="B22" s="25"/>
      <c r="C22" s="337" t="s">
        <v>657</v>
      </c>
      <c r="D22" s="341" t="s">
        <v>655</v>
      </c>
      <c r="E22" s="342" t="s">
        <v>648</v>
      </c>
      <c r="F22" s="343">
        <v>0</v>
      </c>
      <c r="G22" s="757">
        <v>0</v>
      </c>
      <c r="H22" s="344">
        <f t="shared" si="1"/>
        <v>0</v>
      </c>
      <c r="I22" s="345" t="s">
        <v>37</v>
      </c>
      <c r="J22" s="342" t="s">
        <v>656</v>
      </c>
      <c r="K22" s="25"/>
      <c r="L22" s="25"/>
    </row>
    <row r="23" spans="2:12" x14ac:dyDescent="0.25">
      <c r="B23" s="25"/>
      <c r="C23" s="337"/>
      <c r="D23" s="341"/>
      <c r="E23" s="342"/>
      <c r="F23" s="343"/>
      <c r="G23" s="757"/>
      <c r="H23" s="344"/>
      <c r="I23" s="345"/>
      <c r="J23" s="342"/>
      <c r="K23" s="25"/>
      <c r="L23" s="25"/>
    </row>
    <row r="24" spans="2:12" x14ac:dyDescent="0.25">
      <c r="B24" s="25"/>
      <c r="C24" s="337" t="s">
        <v>658</v>
      </c>
      <c r="D24" s="341"/>
      <c r="E24" s="342"/>
      <c r="F24" s="343"/>
      <c r="G24" s="757"/>
      <c r="H24" s="344"/>
      <c r="I24" s="345"/>
      <c r="J24" s="342"/>
      <c r="K24" s="25"/>
      <c r="L24" s="25"/>
    </row>
    <row r="25" spans="2:12" x14ac:dyDescent="0.25">
      <c r="B25" s="856"/>
      <c r="C25" s="1011" t="s">
        <v>654</v>
      </c>
      <c r="D25" s="1011"/>
      <c r="E25" s="342" t="s">
        <v>648</v>
      </c>
      <c r="F25" s="343">
        <v>0</v>
      </c>
      <c r="G25" s="757">
        <v>0</v>
      </c>
      <c r="H25" s="344">
        <f t="shared" ref="H25" si="2">G25-F25</f>
        <v>0</v>
      </c>
      <c r="I25" s="345" t="s">
        <v>37</v>
      </c>
      <c r="J25" s="342" t="s">
        <v>656</v>
      </c>
      <c r="K25" s="25"/>
      <c r="L25" s="25"/>
    </row>
    <row r="26" spans="2:12" x14ac:dyDescent="0.25">
      <c r="B26" s="25"/>
      <c r="C26" s="337" t="s">
        <v>657</v>
      </c>
      <c r="D26" s="341" t="s">
        <v>655</v>
      </c>
      <c r="E26" s="342" t="s">
        <v>648</v>
      </c>
      <c r="F26" s="343">
        <v>0</v>
      </c>
      <c r="G26" s="757">
        <v>0</v>
      </c>
      <c r="H26" s="344">
        <f t="shared" si="1"/>
        <v>0</v>
      </c>
      <c r="I26" s="345" t="s">
        <v>37</v>
      </c>
      <c r="J26" s="342" t="s">
        <v>656</v>
      </c>
      <c r="K26" s="25"/>
      <c r="L26" s="25"/>
    </row>
    <row r="27" spans="2:12" x14ac:dyDescent="0.25">
      <c r="B27" s="25"/>
      <c r="C27" s="337"/>
      <c r="D27" s="341"/>
      <c r="E27" s="342"/>
      <c r="F27" s="343"/>
      <c r="G27" s="757"/>
      <c r="H27" s="344"/>
      <c r="I27" s="345"/>
      <c r="J27" s="342"/>
      <c r="K27" s="25"/>
      <c r="L27" s="25"/>
    </row>
    <row r="28" spans="2:12" x14ac:dyDescent="0.25">
      <c r="B28" s="25"/>
      <c r="C28" s="337" t="s">
        <v>659</v>
      </c>
      <c r="D28" s="341"/>
      <c r="E28" s="342"/>
      <c r="F28" s="343"/>
      <c r="G28" s="757"/>
      <c r="H28" s="344"/>
      <c r="I28" s="345"/>
      <c r="J28" s="342"/>
      <c r="K28" s="25"/>
      <c r="L28" s="25"/>
    </row>
    <row r="29" spans="2:12" x14ac:dyDescent="0.25">
      <c r="B29" s="25"/>
      <c r="C29" s="337" t="s">
        <v>654</v>
      </c>
      <c r="D29" s="341" t="s">
        <v>655</v>
      </c>
      <c r="E29" s="342" t="s">
        <v>648</v>
      </c>
      <c r="F29" s="343">
        <v>0</v>
      </c>
      <c r="G29" s="757">
        <v>0</v>
      </c>
      <c r="H29" s="344">
        <f t="shared" ref="H29:H30" si="3">G29-F29</f>
        <v>0</v>
      </c>
      <c r="I29" s="345" t="s">
        <v>37</v>
      </c>
      <c r="J29" s="342" t="s">
        <v>656</v>
      </c>
      <c r="K29" s="25"/>
      <c r="L29" s="25"/>
    </row>
    <row r="30" spans="2:12" x14ac:dyDescent="0.25">
      <c r="B30" s="25"/>
      <c r="C30" s="337" t="s">
        <v>657</v>
      </c>
      <c r="D30" s="341" t="s">
        <v>655</v>
      </c>
      <c r="E30" s="342" t="s">
        <v>648</v>
      </c>
      <c r="F30" s="343">
        <v>0</v>
      </c>
      <c r="G30" s="757">
        <v>0</v>
      </c>
      <c r="H30" s="344">
        <f t="shared" si="3"/>
        <v>0</v>
      </c>
      <c r="I30" s="345" t="s">
        <v>37</v>
      </c>
      <c r="J30" s="342" t="s">
        <v>656</v>
      </c>
      <c r="K30" s="25"/>
      <c r="L30" s="25"/>
    </row>
    <row r="31" spans="2:12" x14ac:dyDescent="0.25">
      <c r="B31" s="25"/>
      <c r="C31" s="337"/>
      <c r="D31" s="341"/>
      <c r="E31" s="342"/>
      <c r="F31" s="343"/>
      <c r="G31" s="757"/>
      <c r="H31" s="344"/>
      <c r="I31" s="345"/>
      <c r="J31" s="342"/>
      <c r="K31" s="25"/>
      <c r="L31" s="25"/>
    </row>
    <row r="32" spans="2:12" x14ac:dyDescent="0.25">
      <c r="B32" s="25"/>
      <c r="C32" s="337" t="s">
        <v>660</v>
      </c>
      <c r="D32" s="341"/>
      <c r="E32" s="342"/>
      <c r="F32" s="343"/>
      <c r="G32" s="757"/>
      <c r="H32" s="344"/>
      <c r="I32" s="345"/>
      <c r="J32" s="342"/>
      <c r="K32" s="25"/>
      <c r="L32" s="25"/>
    </row>
    <row r="33" spans="2:13" x14ac:dyDescent="0.25">
      <c r="B33" s="25"/>
      <c r="C33" s="337" t="s">
        <v>654</v>
      </c>
      <c r="D33" s="341" t="s">
        <v>655</v>
      </c>
      <c r="E33" s="342" t="s">
        <v>648</v>
      </c>
      <c r="F33" s="343">
        <v>0</v>
      </c>
      <c r="G33" s="757">
        <v>0</v>
      </c>
      <c r="H33" s="344">
        <f t="shared" ref="H33:H34" si="4">G33-F33</f>
        <v>0</v>
      </c>
      <c r="I33" s="345" t="s">
        <v>37</v>
      </c>
      <c r="J33" s="342" t="s">
        <v>656</v>
      </c>
      <c r="K33" s="25"/>
      <c r="L33" s="25"/>
      <c r="M33" s="25"/>
    </row>
    <row r="34" spans="2:13" x14ac:dyDescent="0.25">
      <c r="B34" s="25"/>
      <c r="C34" s="337" t="s">
        <v>657</v>
      </c>
      <c r="D34" s="341" t="s">
        <v>655</v>
      </c>
      <c r="E34" s="342" t="s">
        <v>648</v>
      </c>
      <c r="F34" s="343">
        <v>0</v>
      </c>
      <c r="G34" s="757">
        <v>0</v>
      </c>
      <c r="H34" s="344">
        <f t="shared" si="4"/>
        <v>0</v>
      </c>
      <c r="I34" s="345" t="s">
        <v>37</v>
      </c>
      <c r="J34" s="342" t="s">
        <v>656</v>
      </c>
      <c r="K34" s="25"/>
      <c r="L34" s="25"/>
      <c r="M34" s="25"/>
    </row>
    <row r="35" spans="2:13" x14ac:dyDescent="0.25">
      <c r="B35" s="25"/>
      <c r="C35" s="337"/>
      <c r="D35" s="341"/>
      <c r="E35" s="342"/>
      <c r="F35" s="343"/>
      <c r="G35" s="757"/>
      <c r="H35" s="344"/>
      <c r="I35" s="345"/>
      <c r="J35" s="342"/>
      <c r="K35" s="25"/>
      <c r="L35" s="25"/>
      <c r="M35" s="25"/>
    </row>
    <row r="36" spans="2:13" s="25" customFormat="1" ht="12.75" customHeight="1" x14ac:dyDescent="0.25">
      <c r="C36" s="337"/>
      <c r="D36" s="341"/>
      <c r="E36" s="342"/>
      <c r="F36" s="343"/>
      <c r="G36" s="355"/>
      <c r="H36" s="344"/>
      <c r="I36" s="345"/>
      <c r="J36" s="342"/>
    </row>
    <row r="37" spans="2:13" s="25" customFormat="1" ht="12.75" customHeight="1" x14ac:dyDescent="0.25">
      <c r="C37" s="1009" t="s">
        <v>636</v>
      </c>
      <c r="D37" s="1009" t="s">
        <v>637</v>
      </c>
      <c r="E37" s="1009" t="s">
        <v>638</v>
      </c>
      <c r="F37" s="1009" t="str">
        <f>F9</f>
        <v>2022/23 Fee Inc GST</v>
      </c>
      <c r="G37" s="1009" t="str">
        <f>G9</f>
        <v>2023/24 Fee Inc GST</v>
      </c>
      <c r="H37" s="1009" t="s">
        <v>639</v>
      </c>
      <c r="I37" s="1009" t="s">
        <v>639</v>
      </c>
      <c r="J37" s="1009" t="s">
        <v>640</v>
      </c>
    </row>
    <row r="38" spans="2:13" s="25" customFormat="1" ht="21" customHeight="1" x14ac:dyDescent="0.25">
      <c r="C38" s="1009"/>
      <c r="D38" s="1009"/>
      <c r="E38" s="1009"/>
      <c r="F38" s="1009"/>
      <c r="G38" s="1009"/>
      <c r="H38" s="1009"/>
      <c r="I38" s="1009"/>
      <c r="J38" s="1009"/>
    </row>
    <row r="39" spans="2:13" s="25" customFormat="1" ht="12.75" customHeight="1" x14ac:dyDescent="0.25">
      <c r="C39" s="1009"/>
      <c r="D39" s="1009"/>
      <c r="E39" s="1009"/>
      <c r="F39" s="697" t="s">
        <v>47</v>
      </c>
      <c r="G39" s="697" t="s">
        <v>47</v>
      </c>
      <c r="H39" s="697" t="s">
        <v>47</v>
      </c>
      <c r="I39" s="697" t="s">
        <v>37</v>
      </c>
      <c r="J39" s="1009"/>
    </row>
    <row r="40" spans="2:13" ht="12.75" customHeight="1" x14ac:dyDescent="0.25">
      <c r="B40" s="25"/>
      <c r="C40" s="337" t="s">
        <v>661</v>
      </c>
      <c r="D40" s="341"/>
      <c r="E40" s="342"/>
      <c r="F40" s="343"/>
      <c r="G40" s="757"/>
      <c r="H40" s="344"/>
      <c r="I40" s="345"/>
      <c r="J40" s="342"/>
      <c r="K40" s="25"/>
      <c r="L40" s="25"/>
      <c r="M40" s="25"/>
    </row>
    <row r="41" spans="2:13" ht="12.75" customHeight="1" x14ac:dyDescent="0.25">
      <c r="B41" s="25"/>
      <c r="C41" s="337" t="s">
        <v>654</v>
      </c>
      <c r="D41" s="341" t="s">
        <v>655</v>
      </c>
      <c r="E41" s="342" t="s">
        <v>648</v>
      </c>
      <c r="F41" s="343">
        <v>0</v>
      </c>
      <c r="G41" s="757">
        <v>0</v>
      </c>
      <c r="H41" s="344">
        <f t="shared" ref="H41:H42" si="5">G41-F41</f>
        <v>0</v>
      </c>
      <c r="I41" s="345" t="s">
        <v>37</v>
      </c>
      <c r="J41" s="342" t="s">
        <v>656</v>
      </c>
      <c r="K41" s="25"/>
      <c r="L41" s="25"/>
      <c r="M41" s="25"/>
    </row>
    <row r="42" spans="2:13" ht="12.75" customHeight="1" x14ac:dyDescent="0.25">
      <c r="B42" s="25"/>
      <c r="C42" s="337" t="s">
        <v>657</v>
      </c>
      <c r="D42" s="341" t="s">
        <v>655</v>
      </c>
      <c r="E42" s="342" t="s">
        <v>648</v>
      </c>
      <c r="F42" s="343">
        <v>0</v>
      </c>
      <c r="G42" s="757">
        <v>0</v>
      </c>
      <c r="H42" s="344">
        <f t="shared" si="5"/>
        <v>0</v>
      </c>
      <c r="I42" s="345" t="s">
        <v>37</v>
      </c>
      <c r="J42" s="342" t="s">
        <v>656</v>
      </c>
      <c r="K42" s="25"/>
      <c r="L42" s="25"/>
      <c r="M42" s="25"/>
    </row>
    <row r="43" spans="2:13" ht="12.75" customHeight="1" x14ac:dyDescent="0.25">
      <c r="B43" s="25"/>
      <c r="C43" s="337"/>
      <c r="D43" s="341"/>
      <c r="E43" s="342"/>
      <c r="F43" s="343"/>
      <c r="G43" s="757"/>
      <c r="H43" s="344"/>
      <c r="I43" s="345"/>
      <c r="J43" s="342"/>
      <c r="K43" s="25"/>
      <c r="L43" s="25"/>
      <c r="M43" s="25"/>
    </row>
    <row r="44" spans="2:13" x14ac:dyDescent="0.25">
      <c r="B44" s="25"/>
      <c r="C44" s="337" t="s">
        <v>662</v>
      </c>
      <c r="D44" s="341"/>
      <c r="E44" s="342"/>
      <c r="F44" s="343"/>
      <c r="G44" s="757"/>
      <c r="H44" s="344"/>
      <c r="I44" s="345"/>
      <c r="J44" s="342"/>
      <c r="K44" s="25"/>
      <c r="L44" s="25"/>
      <c r="M44" s="25"/>
    </row>
    <row r="45" spans="2:13" x14ac:dyDescent="0.25">
      <c r="B45" s="25"/>
      <c r="C45" s="337" t="s">
        <v>654</v>
      </c>
      <c r="D45" s="341" t="s">
        <v>655</v>
      </c>
      <c r="E45" s="342" t="s">
        <v>648</v>
      </c>
      <c r="F45" s="343">
        <v>0</v>
      </c>
      <c r="G45" s="757">
        <v>0</v>
      </c>
      <c r="H45" s="344">
        <f t="shared" ref="H45:H46" si="6">G45-F45</f>
        <v>0</v>
      </c>
      <c r="I45" s="345" t="s">
        <v>37</v>
      </c>
      <c r="J45" s="342" t="s">
        <v>656</v>
      </c>
      <c r="K45" s="25"/>
      <c r="L45" s="25"/>
      <c r="M45" s="25"/>
    </row>
    <row r="46" spans="2:13" x14ac:dyDescent="0.25">
      <c r="B46" s="25"/>
      <c r="C46" s="337" t="s">
        <v>657</v>
      </c>
      <c r="D46" s="341" t="s">
        <v>655</v>
      </c>
      <c r="E46" s="342" t="s">
        <v>648</v>
      </c>
      <c r="F46" s="343">
        <v>0</v>
      </c>
      <c r="G46" s="757">
        <v>0</v>
      </c>
      <c r="H46" s="344">
        <f t="shared" si="6"/>
        <v>0</v>
      </c>
      <c r="I46" s="345" t="s">
        <v>37</v>
      </c>
      <c r="J46" s="342" t="s">
        <v>656</v>
      </c>
      <c r="K46" s="25"/>
      <c r="L46" s="25"/>
      <c r="M46" s="25"/>
    </row>
    <row r="47" spans="2:13" x14ac:dyDescent="0.25">
      <c r="B47" s="25"/>
      <c r="C47" s="337"/>
      <c r="D47" s="341"/>
      <c r="E47" s="342"/>
      <c r="F47" s="343"/>
      <c r="G47" s="757"/>
      <c r="H47" s="344"/>
      <c r="I47" s="345"/>
      <c r="J47" s="342"/>
      <c r="K47" s="25"/>
      <c r="L47" s="25"/>
      <c r="M47" s="25"/>
    </row>
    <row r="48" spans="2:13" x14ac:dyDescent="0.25">
      <c r="B48" s="25"/>
      <c r="C48" s="337" t="s">
        <v>663</v>
      </c>
      <c r="D48" s="341"/>
      <c r="E48" s="342"/>
      <c r="F48" s="343"/>
      <c r="G48" s="757"/>
      <c r="H48" s="344"/>
      <c r="I48" s="345"/>
      <c r="J48" s="342"/>
      <c r="K48" s="25"/>
      <c r="L48" s="25"/>
      <c r="M48" s="25"/>
    </row>
    <row r="49" spans="2:12" x14ac:dyDescent="0.25">
      <c r="B49" s="25"/>
      <c r="C49" s="337" t="s">
        <v>654</v>
      </c>
      <c r="D49" s="341" t="s">
        <v>655</v>
      </c>
      <c r="E49" s="342" t="s">
        <v>648</v>
      </c>
      <c r="F49" s="343">
        <v>0</v>
      </c>
      <c r="G49" s="757">
        <v>0</v>
      </c>
      <c r="H49" s="344">
        <f t="shared" ref="H49:H50" si="7">G49-F49</f>
        <v>0</v>
      </c>
      <c r="I49" s="345" t="s">
        <v>37</v>
      </c>
      <c r="J49" s="342" t="s">
        <v>656</v>
      </c>
      <c r="K49" s="25"/>
      <c r="L49" s="25"/>
    </row>
    <row r="50" spans="2:12" x14ac:dyDescent="0.25">
      <c r="B50" s="25"/>
      <c r="C50" s="337" t="s">
        <v>657</v>
      </c>
      <c r="D50" s="341" t="s">
        <v>655</v>
      </c>
      <c r="E50" s="342" t="s">
        <v>648</v>
      </c>
      <c r="F50" s="343">
        <v>0</v>
      </c>
      <c r="G50" s="757">
        <v>0</v>
      </c>
      <c r="H50" s="344">
        <f t="shared" si="7"/>
        <v>0</v>
      </c>
      <c r="I50" s="345" t="s">
        <v>37</v>
      </c>
      <c r="J50" s="342" t="s">
        <v>656</v>
      </c>
      <c r="K50" s="25"/>
      <c r="L50" s="25"/>
    </row>
    <row r="51" spans="2:12" x14ac:dyDescent="0.25">
      <c r="B51" s="25"/>
      <c r="C51" s="337"/>
      <c r="D51" s="341"/>
      <c r="E51" s="342"/>
      <c r="F51" s="343"/>
      <c r="G51" s="757"/>
      <c r="H51" s="344"/>
      <c r="I51" s="345"/>
      <c r="J51" s="342"/>
      <c r="K51" s="25"/>
      <c r="L51" s="25"/>
    </row>
    <row r="52" spans="2:12" x14ac:dyDescent="0.25">
      <c r="B52" s="25"/>
      <c r="C52" s="337" t="s">
        <v>664</v>
      </c>
      <c r="D52" s="341"/>
      <c r="E52" s="342"/>
      <c r="F52" s="343"/>
      <c r="G52" s="757"/>
      <c r="H52" s="344"/>
      <c r="I52" s="345"/>
      <c r="J52" s="342"/>
      <c r="K52" s="25"/>
      <c r="L52" s="25"/>
    </row>
    <row r="53" spans="2:12" x14ac:dyDescent="0.25">
      <c r="B53" s="25"/>
      <c r="C53" s="337" t="s">
        <v>654</v>
      </c>
      <c r="D53" s="341" t="s">
        <v>655</v>
      </c>
      <c r="E53" s="342" t="s">
        <v>648</v>
      </c>
      <c r="F53" s="343">
        <v>0</v>
      </c>
      <c r="G53" s="757">
        <v>0</v>
      </c>
      <c r="H53" s="344">
        <f t="shared" ref="H53:H54" si="8">G53-F53</f>
        <v>0</v>
      </c>
      <c r="I53" s="345" t="s">
        <v>37</v>
      </c>
      <c r="J53" s="342" t="s">
        <v>656</v>
      </c>
      <c r="K53" s="25"/>
      <c r="L53" s="25"/>
    </row>
    <row r="54" spans="2:12" x14ac:dyDescent="0.25">
      <c r="B54" s="25"/>
      <c r="C54" s="337" t="s">
        <v>657</v>
      </c>
      <c r="D54" s="341" t="s">
        <v>655</v>
      </c>
      <c r="E54" s="342" t="s">
        <v>648</v>
      </c>
      <c r="F54" s="343">
        <v>0</v>
      </c>
      <c r="G54" s="757">
        <v>0</v>
      </c>
      <c r="H54" s="344">
        <f t="shared" si="8"/>
        <v>0</v>
      </c>
      <c r="I54" s="345" t="s">
        <v>37</v>
      </c>
      <c r="J54" s="342" t="s">
        <v>656</v>
      </c>
      <c r="K54" s="25"/>
      <c r="L54" s="25"/>
    </row>
    <row r="55" spans="2:12" x14ac:dyDescent="0.25">
      <c r="B55" s="25"/>
      <c r="C55" s="337"/>
      <c r="D55" s="341"/>
      <c r="E55" s="342"/>
      <c r="F55" s="343"/>
      <c r="G55" s="757"/>
      <c r="H55" s="344"/>
      <c r="I55" s="345"/>
      <c r="J55" s="342"/>
      <c r="K55" s="25"/>
      <c r="L55" s="25"/>
    </row>
    <row r="56" spans="2:12" x14ac:dyDescent="0.25">
      <c r="B56" s="25"/>
      <c r="C56" s="337" t="s">
        <v>665</v>
      </c>
      <c r="D56" s="341"/>
      <c r="E56" s="342"/>
      <c r="F56" s="343"/>
      <c r="G56" s="757"/>
      <c r="H56" s="344"/>
      <c r="I56" s="345"/>
      <c r="J56" s="342"/>
      <c r="K56" s="25"/>
      <c r="L56" s="25"/>
    </row>
    <row r="57" spans="2:12" x14ac:dyDescent="0.25">
      <c r="B57" s="25"/>
      <c r="C57" s="337" t="s">
        <v>654</v>
      </c>
      <c r="D57" s="341" t="s">
        <v>655</v>
      </c>
      <c r="E57" s="342" t="s">
        <v>648</v>
      </c>
      <c r="F57" s="343">
        <v>0</v>
      </c>
      <c r="G57" s="757">
        <v>0</v>
      </c>
      <c r="H57" s="344">
        <f t="shared" ref="H57:H58" si="9">G57-F57</f>
        <v>0</v>
      </c>
      <c r="I57" s="345" t="s">
        <v>37</v>
      </c>
      <c r="J57" s="342" t="s">
        <v>656</v>
      </c>
      <c r="K57" s="25"/>
      <c r="L57" s="25"/>
    </row>
    <row r="58" spans="2:12" x14ac:dyDescent="0.25">
      <c r="B58" s="25"/>
      <c r="C58" s="337" t="s">
        <v>657</v>
      </c>
      <c r="D58" s="341" t="s">
        <v>655</v>
      </c>
      <c r="E58" s="342" t="s">
        <v>648</v>
      </c>
      <c r="F58" s="343">
        <v>0</v>
      </c>
      <c r="G58" s="757">
        <v>0</v>
      </c>
      <c r="H58" s="344">
        <f t="shared" si="9"/>
        <v>0</v>
      </c>
      <c r="I58" s="345" t="s">
        <v>37</v>
      </c>
      <c r="J58" s="342" t="s">
        <v>656</v>
      </c>
      <c r="K58" s="25"/>
      <c r="L58" s="25"/>
    </row>
    <row r="59" spans="2:12" ht="25.5" customHeight="1" x14ac:dyDescent="0.25">
      <c r="B59" s="25"/>
      <c r="C59" s="1006" t="s">
        <v>651</v>
      </c>
      <c r="D59" s="1006"/>
      <c r="E59" s="1006"/>
      <c r="F59" s="1006"/>
      <c r="G59" s="1006"/>
      <c r="H59" s="1006"/>
      <c r="I59" s="1006"/>
      <c r="J59" s="1006"/>
      <c r="K59" s="25"/>
      <c r="L59" s="25"/>
    </row>
    <row r="60" spans="2:12" ht="13" thickBot="1" x14ac:dyDescent="0.3">
      <c r="B60" s="25"/>
      <c r="C60" s="350"/>
      <c r="D60" s="351"/>
      <c r="E60" s="351"/>
      <c r="F60" s="352"/>
      <c r="G60" s="759"/>
      <c r="H60" s="353"/>
      <c r="I60" s="354"/>
      <c r="J60" s="25"/>
      <c r="K60" s="25"/>
      <c r="L60" s="25"/>
    </row>
    <row r="61" spans="2:12" x14ac:dyDescent="0.25">
      <c r="B61" s="25"/>
      <c r="C61" s="338" t="s">
        <v>666</v>
      </c>
      <c r="D61" s="339"/>
      <c r="E61" s="339"/>
      <c r="F61" s="340"/>
      <c r="G61" s="756"/>
      <c r="H61" s="336"/>
      <c r="I61" s="336"/>
      <c r="J61" s="336"/>
      <c r="K61" s="25"/>
      <c r="L61" s="25"/>
    </row>
    <row r="62" spans="2:12" ht="20" x14ac:dyDescent="0.25">
      <c r="B62" s="25"/>
      <c r="C62" s="341" t="s">
        <v>667</v>
      </c>
      <c r="D62" s="341" t="s">
        <v>668</v>
      </c>
      <c r="E62" s="342" t="s">
        <v>644</v>
      </c>
      <c r="F62" s="355" t="s">
        <v>669</v>
      </c>
      <c r="G62" s="757" t="s">
        <v>669</v>
      </c>
      <c r="H62" s="356" t="s">
        <v>670</v>
      </c>
      <c r="I62" s="345" t="s">
        <v>670</v>
      </c>
      <c r="J62" s="342" t="s">
        <v>645</v>
      </c>
      <c r="K62" s="25"/>
      <c r="L62" s="25"/>
    </row>
    <row r="63" spans="2:12" ht="20" x14ac:dyDescent="0.25">
      <c r="B63" s="25"/>
      <c r="C63" s="357" t="s">
        <v>671</v>
      </c>
      <c r="D63" s="341" t="s">
        <v>668</v>
      </c>
      <c r="E63" s="342" t="s">
        <v>644</v>
      </c>
      <c r="F63" s="355" t="s">
        <v>672</v>
      </c>
      <c r="G63" s="757" t="s">
        <v>672</v>
      </c>
      <c r="H63" s="356" t="s">
        <v>670</v>
      </c>
      <c r="I63" s="345" t="s">
        <v>670</v>
      </c>
      <c r="J63" s="342" t="s">
        <v>645</v>
      </c>
      <c r="K63" s="25"/>
      <c r="L63" s="25"/>
    </row>
    <row r="64" spans="2:12" x14ac:dyDescent="0.25">
      <c r="B64" s="25"/>
      <c r="C64" s="337" t="s">
        <v>673</v>
      </c>
      <c r="D64" s="341" t="s">
        <v>674</v>
      </c>
      <c r="E64" s="342" t="s">
        <v>644</v>
      </c>
      <c r="F64" s="343">
        <v>0</v>
      </c>
      <c r="G64" s="757">
        <v>0</v>
      </c>
      <c r="H64" s="344">
        <f t="shared" ref="H64:H66" si="10">G64-F64</f>
        <v>0</v>
      </c>
      <c r="I64" s="345" t="s">
        <v>37</v>
      </c>
      <c r="J64" s="342" t="s">
        <v>645</v>
      </c>
      <c r="K64" s="25"/>
      <c r="L64" s="25"/>
    </row>
    <row r="65" spans="2:13" x14ac:dyDescent="0.25">
      <c r="B65" s="25"/>
      <c r="C65" s="337" t="s">
        <v>675</v>
      </c>
      <c r="D65" s="341" t="s">
        <v>674</v>
      </c>
      <c r="E65" s="342" t="s">
        <v>644</v>
      </c>
      <c r="F65" s="343">
        <v>0</v>
      </c>
      <c r="G65" s="757">
        <v>0</v>
      </c>
      <c r="H65" s="344">
        <f t="shared" si="10"/>
        <v>0</v>
      </c>
      <c r="I65" s="345" t="s">
        <v>37</v>
      </c>
      <c r="J65" s="342" t="s">
        <v>645</v>
      </c>
      <c r="K65" s="25"/>
      <c r="L65" s="25"/>
      <c r="M65" s="25"/>
    </row>
    <row r="66" spans="2:13" x14ac:dyDescent="0.25">
      <c r="B66" s="25"/>
      <c r="C66" s="337" t="s">
        <v>676</v>
      </c>
      <c r="D66" s="341" t="s">
        <v>674</v>
      </c>
      <c r="E66" s="342" t="s">
        <v>644</v>
      </c>
      <c r="F66" s="343">
        <v>0</v>
      </c>
      <c r="G66" s="757">
        <v>0</v>
      </c>
      <c r="H66" s="344">
        <f t="shared" si="10"/>
        <v>0</v>
      </c>
      <c r="I66" s="345" t="s">
        <v>37</v>
      </c>
      <c r="J66" s="342" t="s">
        <v>645</v>
      </c>
      <c r="K66" s="25"/>
      <c r="L66" s="25"/>
      <c r="M66" s="25"/>
    </row>
    <row r="67" spans="2:13" x14ac:dyDescent="0.25">
      <c r="B67" s="25"/>
      <c r="C67" s="337"/>
      <c r="D67" s="342"/>
      <c r="E67" s="342"/>
      <c r="F67" s="346"/>
      <c r="G67" s="758"/>
      <c r="H67" s="347"/>
      <c r="I67" s="348"/>
      <c r="J67" s="349"/>
      <c r="K67" s="25"/>
      <c r="L67" s="25"/>
      <c r="M67" s="25"/>
    </row>
    <row r="68" spans="2:13" ht="25.5" customHeight="1" thickBot="1" x14ac:dyDescent="0.3">
      <c r="B68" s="25"/>
      <c r="C68" s="1008" t="s">
        <v>651</v>
      </c>
      <c r="D68" s="1008"/>
      <c r="E68" s="1008"/>
      <c r="F68" s="1008"/>
      <c r="G68" s="1008"/>
      <c r="H68" s="1008"/>
      <c r="I68" s="1008"/>
      <c r="J68" s="1008"/>
      <c r="K68" s="25"/>
      <c r="L68" s="25"/>
      <c r="M68" s="25"/>
    </row>
    <row r="69" spans="2:13" s="25" customFormat="1" x14ac:dyDescent="0.25">
      <c r="C69" s="411"/>
      <c r="D69" s="411"/>
      <c r="E69" s="411"/>
      <c r="F69" s="411"/>
      <c r="G69" s="411"/>
      <c r="H69" s="411"/>
      <c r="I69" s="411"/>
      <c r="J69" s="411"/>
    </row>
    <row r="70" spans="2:13" s="25" customFormat="1" x14ac:dyDescent="0.25">
      <c r="C70" s="411"/>
      <c r="D70" s="411"/>
      <c r="E70" s="411"/>
      <c r="F70" s="411"/>
      <c r="G70" s="411"/>
      <c r="H70" s="411"/>
      <c r="I70" s="411"/>
      <c r="J70" s="411"/>
    </row>
    <row r="71" spans="2:13" s="25" customFormat="1" ht="25.5" customHeight="1" x14ac:dyDescent="0.25">
      <c r="C71" s="1009" t="s">
        <v>636</v>
      </c>
      <c r="D71" s="1009" t="s">
        <v>637</v>
      </c>
      <c r="E71" s="1009" t="s">
        <v>638</v>
      </c>
      <c r="F71" s="1009" t="str">
        <f>F37</f>
        <v>2022/23 Fee Inc GST</v>
      </c>
      <c r="G71" s="1009" t="str">
        <f>G37</f>
        <v>2023/24 Fee Inc GST</v>
      </c>
      <c r="H71" s="1009" t="s">
        <v>639</v>
      </c>
      <c r="I71" s="1009" t="s">
        <v>639</v>
      </c>
      <c r="J71" s="1009" t="s">
        <v>640</v>
      </c>
    </row>
    <row r="72" spans="2:13" s="25" customFormat="1" ht="15.75" customHeight="1" x14ac:dyDescent="0.25">
      <c r="C72" s="1009"/>
      <c r="D72" s="1009"/>
      <c r="E72" s="1009"/>
      <c r="F72" s="1009"/>
      <c r="G72" s="1009"/>
      <c r="H72" s="1009"/>
      <c r="I72" s="1009"/>
      <c r="J72" s="1009"/>
    </row>
    <row r="73" spans="2:13" x14ac:dyDescent="0.25">
      <c r="B73" s="25"/>
      <c r="C73" s="1009"/>
      <c r="D73" s="1009"/>
      <c r="E73" s="1009"/>
      <c r="F73" s="697" t="s">
        <v>47</v>
      </c>
      <c r="G73" s="697" t="s">
        <v>47</v>
      </c>
      <c r="H73" s="697" t="s">
        <v>47</v>
      </c>
      <c r="I73" s="697" t="s">
        <v>37</v>
      </c>
      <c r="J73" s="1009"/>
      <c r="K73" s="25"/>
      <c r="L73" s="25"/>
      <c r="M73" s="25"/>
    </row>
    <row r="74" spans="2:13" s="327" customFormat="1" ht="22.5" customHeight="1" x14ac:dyDescent="0.25">
      <c r="C74" s="359" t="s">
        <v>677</v>
      </c>
      <c r="D74" s="358"/>
      <c r="E74" s="358"/>
      <c r="F74" s="358"/>
      <c r="G74" s="358"/>
      <c r="H74" s="358"/>
      <c r="I74" s="358"/>
      <c r="J74" s="358"/>
      <c r="M74" s="25"/>
    </row>
    <row r="75" spans="2:13" x14ac:dyDescent="0.25">
      <c r="B75" s="25"/>
      <c r="C75" s="337" t="s">
        <v>678</v>
      </c>
      <c r="D75" s="341"/>
      <c r="E75" s="342"/>
      <c r="F75" s="343"/>
      <c r="G75" s="757"/>
      <c r="H75" s="344"/>
      <c r="I75" s="345"/>
      <c r="J75" s="342"/>
      <c r="K75" s="25"/>
      <c r="L75" s="25"/>
      <c r="M75" s="25"/>
    </row>
    <row r="76" spans="2:13" x14ac:dyDescent="0.25">
      <c r="B76" s="25"/>
      <c r="C76" s="337" t="s">
        <v>679</v>
      </c>
      <c r="D76" s="341" t="s">
        <v>680</v>
      </c>
      <c r="E76" s="342" t="s">
        <v>648</v>
      </c>
      <c r="F76" s="343">
        <v>0</v>
      </c>
      <c r="G76" s="757">
        <v>0</v>
      </c>
      <c r="H76" s="344">
        <f t="shared" ref="H76:H77" si="11">G76-F76</f>
        <v>0</v>
      </c>
      <c r="I76" s="345" t="s">
        <v>37</v>
      </c>
      <c r="J76" s="342" t="s">
        <v>656</v>
      </c>
      <c r="K76" s="25"/>
      <c r="L76" s="25"/>
      <c r="M76" s="25"/>
    </row>
    <row r="77" spans="2:13" x14ac:dyDescent="0.25">
      <c r="B77" s="25"/>
      <c r="C77" s="337" t="s">
        <v>681</v>
      </c>
      <c r="D77" s="341" t="s">
        <v>680</v>
      </c>
      <c r="E77" s="342" t="s">
        <v>648</v>
      </c>
      <c r="F77" s="343">
        <v>0</v>
      </c>
      <c r="G77" s="757">
        <v>0</v>
      </c>
      <c r="H77" s="344">
        <f t="shared" si="11"/>
        <v>0</v>
      </c>
      <c r="I77" s="345" t="s">
        <v>37</v>
      </c>
      <c r="J77" s="342" t="s">
        <v>656</v>
      </c>
      <c r="K77" s="25"/>
      <c r="L77" s="25"/>
      <c r="M77" s="25"/>
    </row>
    <row r="78" spans="2:13" x14ac:dyDescent="0.25">
      <c r="B78" s="25"/>
      <c r="C78" s="337"/>
      <c r="D78" s="341"/>
      <c r="E78" s="342"/>
      <c r="F78" s="343"/>
      <c r="G78" s="757"/>
      <c r="H78" s="344"/>
      <c r="I78" s="345"/>
      <c r="J78" s="342"/>
      <c r="K78" s="25"/>
      <c r="L78" s="25"/>
      <c r="M78" s="25"/>
    </row>
    <row r="79" spans="2:13" x14ac:dyDescent="0.25">
      <c r="B79" s="25"/>
      <c r="C79" s="337" t="s">
        <v>682</v>
      </c>
      <c r="D79" s="341"/>
      <c r="E79" s="342"/>
      <c r="F79" s="343"/>
      <c r="G79" s="757"/>
      <c r="H79" s="344"/>
      <c r="I79" s="345"/>
      <c r="J79" s="342"/>
      <c r="K79" s="25"/>
      <c r="L79" s="25"/>
      <c r="M79" s="25"/>
    </row>
    <row r="80" spans="2:13" x14ac:dyDescent="0.25">
      <c r="B80" s="25"/>
      <c r="C80" s="337" t="s">
        <v>679</v>
      </c>
      <c r="D80" s="341" t="s">
        <v>680</v>
      </c>
      <c r="E80" s="342" t="s">
        <v>648</v>
      </c>
      <c r="F80" s="343">
        <v>0</v>
      </c>
      <c r="G80" s="757">
        <v>0</v>
      </c>
      <c r="H80" s="344">
        <f t="shared" ref="H80:H81" si="12">G80-F80</f>
        <v>0</v>
      </c>
      <c r="I80" s="345" t="s">
        <v>37</v>
      </c>
      <c r="J80" s="342" t="s">
        <v>656</v>
      </c>
      <c r="K80" s="25"/>
      <c r="L80" s="25"/>
      <c r="M80" s="25"/>
    </row>
    <row r="81" spans="2:12" x14ac:dyDescent="0.25">
      <c r="B81" s="25"/>
      <c r="C81" s="337" t="s">
        <v>681</v>
      </c>
      <c r="D81" s="341" t="s">
        <v>680</v>
      </c>
      <c r="E81" s="342" t="s">
        <v>648</v>
      </c>
      <c r="F81" s="343">
        <v>0</v>
      </c>
      <c r="G81" s="757">
        <v>0</v>
      </c>
      <c r="H81" s="344">
        <f t="shared" si="12"/>
        <v>0</v>
      </c>
      <c r="I81" s="345" t="s">
        <v>37</v>
      </c>
      <c r="J81" s="342" t="s">
        <v>656</v>
      </c>
      <c r="K81" s="25"/>
      <c r="L81" s="25"/>
    </row>
    <row r="82" spans="2:12" x14ac:dyDescent="0.25">
      <c r="B82" s="25"/>
      <c r="C82" s="337"/>
      <c r="D82" s="341"/>
      <c r="E82" s="342"/>
      <c r="F82" s="343"/>
      <c r="G82" s="757"/>
      <c r="H82" s="344"/>
      <c r="I82" s="345"/>
      <c r="J82" s="342"/>
      <c r="K82" s="25"/>
      <c r="L82" s="25"/>
    </row>
    <row r="83" spans="2:12" ht="22.5" customHeight="1" thickBot="1" x14ac:dyDescent="0.3">
      <c r="B83" s="25"/>
      <c r="C83" s="1008" t="s">
        <v>651</v>
      </c>
      <c r="D83" s="1008"/>
      <c r="E83" s="1008"/>
      <c r="F83" s="1008"/>
      <c r="G83" s="1008"/>
      <c r="H83" s="1008"/>
      <c r="I83" s="1008"/>
      <c r="J83" s="1008"/>
      <c r="K83" s="25"/>
      <c r="L83" s="25"/>
    </row>
    <row r="84" spans="2:12" x14ac:dyDescent="0.25">
      <c r="B84" s="25"/>
      <c r="C84" s="25"/>
      <c r="D84" s="25"/>
      <c r="E84" s="25"/>
      <c r="F84" s="25"/>
      <c r="G84" s="25"/>
      <c r="H84" s="25"/>
      <c r="I84" s="25"/>
      <c r="J84" s="25"/>
      <c r="K84" s="25"/>
      <c r="L84" s="25"/>
    </row>
    <row r="85" spans="2:12" x14ac:dyDescent="0.25">
      <c r="B85" s="25"/>
      <c r="C85" s="25"/>
      <c r="D85" s="25"/>
      <c r="E85" s="25"/>
      <c r="F85" s="25"/>
      <c r="G85" s="25"/>
      <c r="H85" s="25"/>
      <c r="I85" s="25"/>
      <c r="J85" s="25"/>
      <c r="K85" s="25"/>
      <c r="L85" s="25"/>
    </row>
    <row r="86" spans="2:12" x14ac:dyDescent="0.25">
      <c r="B86" s="25"/>
      <c r="C86" s="25"/>
      <c r="D86" s="25"/>
      <c r="E86" s="25"/>
      <c r="F86" s="25"/>
      <c r="G86" s="25"/>
      <c r="H86" s="25"/>
      <c r="I86" s="25"/>
      <c r="J86" s="25"/>
      <c r="K86" s="25"/>
      <c r="L86" s="25"/>
    </row>
    <row r="87" spans="2:12" x14ac:dyDescent="0.25">
      <c r="B87" s="25"/>
      <c r="C87" s="25"/>
      <c r="D87" s="25"/>
      <c r="E87" s="25"/>
      <c r="F87" s="25"/>
      <c r="G87" s="25"/>
      <c r="H87" s="25"/>
      <c r="I87" s="25"/>
      <c r="J87" s="25"/>
      <c r="K87" s="25"/>
      <c r="L87" s="25"/>
    </row>
    <row r="88" spans="2:12" x14ac:dyDescent="0.25">
      <c r="B88" s="25"/>
      <c r="C88" s="25"/>
      <c r="D88" s="25"/>
      <c r="E88" s="25"/>
      <c r="F88" s="25"/>
      <c r="G88" s="25"/>
      <c r="H88" s="25"/>
      <c r="I88" s="25"/>
      <c r="J88" s="25"/>
      <c r="K88" s="25"/>
      <c r="L88" s="25"/>
    </row>
  </sheetData>
  <mergeCells count="33">
    <mergeCell ref="C83:J83"/>
    <mergeCell ref="C37:C39"/>
    <mergeCell ref="D37:D39"/>
    <mergeCell ref="E37:E39"/>
    <mergeCell ref="F37:F38"/>
    <mergeCell ref="G37:G38"/>
    <mergeCell ref="H37:H38"/>
    <mergeCell ref="I37:I38"/>
    <mergeCell ref="J37:J39"/>
    <mergeCell ref="I71:I72"/>
    <mergeCell ref="J71:J73"/>
    <mergeCell ref="C71:C73"/>
    <mergeCell ref="D71:D73"/>
    <mergeCell ref="F71:F72"/>
    <mergeCell ref="G71:G72"/>
    <mergeCell ref="H71:H72"/>
    <mergeCell ref="E71:E73"/>
    <mergeCell ref="C68:J68"/>
    <mergeCell ref="C3:J3"/>
    <mergeCell ref="C4:J4"/>
    <mergeCell ref="C18:J18"/>
    <mergeCell ref="C59:J59"/>
    <mergeCell ref="I9:I10"/>
    <mergeCell ref="J9:J11"/>
    <mergeCell ref="C9:C11"/>
    <mergeCell ref="D9:D11"/>
    <mergeCell ref="E9:E11"/>
    <mergeCell ref="F9:F10"/>
    <mergeCell ref="G9:G10"/>
    <mergeCell ref="H9:H10"/>
    <mergeCell ref="C6:J6"/>
    <mergeCell ref="C25:D25"/>
    <mergeCell ref="C7:J7"/>
  </mergeCells>
  <printOptions horizontalCentered="1"/>
  <pageMargins left="0.23622047244094491" right="0.23622047244094491" top="0.74803149606299213" bottom="0.74803149606299213" header="0.31496062992125984" footer="0.31496062992125984"/>
  <pageSetup paperSize="9" scale="90" orientation="portrait" r:id="rId1"/>
  <headerFooter alignWithMargins="0"/>
  <rowBreaks count="2" manualBreakCount="2">
    <brk id="35" min="1" max="10" man="1"/>
    <brk id="69"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E8536-CD6F-400F-8F3C-DB35908C2458}">
  <sheetPr>
    <tabColor theme="4"/>
  </sheetPr>
  <dimension ref="A1:O403"/>
  <sheetViews>
    <sheetView showGridLines="0" view="pageBreakPreview" zoomScale="80" zoomScaleNormal="90" zoomScaleSheetLayoutView="80" workbookViewId="0"/>
  </sheetViews>
  <sheetFormatPr defaultColWidth="9.1796875" defaultRowHeight="12.5" x14ac:dyDescent="0.25"/>
  <cols>
    <col min="1" max="1" width="1.453125" style="470" customWidth="1"/>
    <col min="2" max="2" width="1.453125" style="62" customWidth="1"/>
    <col min="3" max="3" width="53.7265625" style="508" customWidth="1"/>
    <col min="4" max="4" width="9.81640625" style="508" hidden="1" customWidth="1"/>
    <col min="5" max="8" width="12.54296875" style="5" customWidth="1"/>
    <col min="9" max="15" width="12.54296875" style="56" customWidth="1"/>
    <col min="16" max="16" width="5.26953125" style="56" customWidth="1"/>
    <col min="17" max="16384" width="9.1796875" style="56"/>
  </cols>
  <sheetData>
    <row r="1" spans="1:15" ht="18" customHeight="1" x14ac:dyDescent="0.25">
      <c r="A1" s="464"/>
      <c r="B1" s="464"/>
      <c r="C1" s="672" t="s">
        <v>156</v>
      </c>
      <c r="D1" s="37"/>
      <c r="E1" s="3"/>
      <c r="F1" s="3"/>
      <c r="G1" s="3"/>
      <c r="H1" s="3"/>
    </row>
    <row r="2" spans="1:15" s="133" customFormat="1" x14ac:dyDescent="0.25">
      <c r="A2" s="465"/>
      <c r="B2" s="62"/>
      <c r="C2" s="11"/>
      <c r="D2" s="11"/>
      <c r="E2" s="11"/>
      <c r="F2" s="11"/>
      <c r="G2" s="11"/>
      <c r="H2" s="11"/>
    </row>
    <row r="3" spans="1:15" s="133" customFormat="1" ht="14" x14ac:dyDescent="0.25">
      <c r="A3" s="465"/>
      <c r="B3" s="62"/>
      <c r="C3" s="1036" t="str">
        <f>"This section presents information in regard to the Budget for the 4 years from "&amp;Title!AA2&amp;" and Financial Plan Statements for the 10 years from "&amp;Title!AP2&amp;"."</f>
        <v>This section presents information in regard to the Budget for the 4 years from 2023/24 to 2026/27 and Financial Plan Statements for the 10 years from 2023/24 to 2032/33.</v>
      </c>
      <c r="D3" s="1036"/>
      <c r="E3" s="1036"/>
      <c r="F3" s="1036"/>
      <c r="G3" s="1036"/>
      <c r="H3" s="1036"/>
      <c r="I3" s="1036"/>
      <c r="J3" s="1036"/>
      <c r="K3" s="1036"/>
      <c r="L3" s="1036"/>
      <c r="M3" s="1036"/>
      <c r="N3" s="1036"/>
      <c r="O3" s="1036"/>
    </row>
    <row r="4" spans="1:15" s="133" customFormat="1" x14ac:dyDescent="0.25">
      <c r="A4" s="465"/>
      <c r="B4" s="62"/>
      <c r="C4" s="449"/>
      <c r="D4" s="449"/>
      <c r="E4" s="450"/>
      <c r="F4" s="450"/>
      <c r="G4" s="450"/>
      <c r="H4" s="450"/>
    </row>
    <row r="5" spans="1:15" s="133" customFormat="1" ht="33.65" customHeight="1" x14ac:dyDescent="0.25">
      <c r="A5" s="465"/>
      <c r="B5" s="62"/>
      <c r="C5" s="1037" t="s">
        <v>798</v>
      </c>
      <c r="D5" s="1037"/>
      <c r="E5" s="1037"/>
      <c r="F5" s="1037"/>
      <c r="G5" s="1037"/>
      <c r="H5" s="1037"/>
      <c r="I5" s="1037"/>
      <c r="J5" s="1037"/>
      <c r="K5" s="1037"/>
      <c r="L5" s="1037"/>
      <c r="M5" s="1037"/>
      <c r="N5" s="1037"/>
      <c r="O5" s="1037"/>
    </row>
    <row r="6" spans="1:15" s="133" customFormat="1" ht="14" x14ac:dyDescent="0.25">
      <c r="A6" s="465"/>
      <c r="B6" s="62"/>
      <c r="C6" s="1038" t="s">
        <v>158</v>
      </c>
      <c r="D6" s="1038"/>
      <c r="E6" s="1038"/>
      <c r="F6" s="1038"/>
      <c r="G6" s="1038"/>
      <c r="H6" s="1038"/>
      <c r="I6" s="51"/>
    </row>
    <row r="7" spans="1:15" s="133" customFormat="1" ht="14" x14ac:dyDescent="0.25">
      <c r="A7" s="465"/>
      <c r="B7" s="62"/>
      <c r="C7" s="1038" t="s">
        <v>160</v>
      </c>
      <c r="D7" s="1038"/>
      <c r="E7" s="1038"/>
      <c r="F7" s="1038"/>
      <c r="G7" s="1038"/>
      <c r="H7" s="1038"/>
      <c r="I7" s="51"/>
    </row>
    <row r="8" spans="1:15" s="133" customFormat="1" ht="14" x14ac:dyDescent="0.25">
      <c r="A8" s="465"/>
      <c r="B8" s="62"/>
      <c r="C8" s="1038" t="s">
        <v>161</v>
      </c>
      <c r="D8" s="1038"/>
      <c r="E8" s="1038"/>
      <c r="F8" s="1038"/>
      <c r="G8" s="1038"/>
      <c r="H8" s="1038"/>
      <c r="I8" s="51"/>
    </row>
    <row r="9" spans="1:15" s="133" customFormat="1" ht="14" x14ac:dyDescent="0.25">
      <c r="A9" s="465"/>
      <c r="B9" s="62"/>
      <c r="C9" s="1038" t="s">
        <v>162</v>
      </c>
      <c r="D9" s="1038"/>
      <c r="E9" s="1038"/>
      <c r="F9" s="1038"/>
      <c r="G9" s="1038"/>
      <c r="H9" s="1038"/>
      <c r="I9" s="51"/>
    </row>
    <row r="10" spans="1:15" s="133" customFormat="1" ht="14" x14ac:dyDescent="0.25">
      <c r="A10" s="465"/>
      <c r="B10" s="62"/>
      <c r="C10" s="1038" t="s">
        <v>163</v>
      </c>
      <c r="D10" s="1038"/>
      <c r="E10" s="1038"/>
      <c r="F10" s="1038"/>
      <c r="G10" s="1038"/>
      <c r="H10" s="1038"/>
      <c r="I10" s="51"/>
    </row>
    <row r="11" spans="1:15" s="133" customFormat="1" ht="14" x14ac:dyDescent="0.25">
      <c r="A11" s="465"/>
      <c r="B11" s="466"/>
      <c r="C11" s="1038" t="s">
        <v>164</v>
      </c>
      <c r="D11" s="1038"/>
      <c r="E11" s="1038"/>
      <c r="F11" s="1038"/>
      <c r="G11" s="1038"/>
      <c r="H11" s="1038"/>
      <c r="I11" s="51"/>
    </row>
    <row r="12" spans="1:15" s="133" customFormat="1" ht="14" x14ac:dyDescent="0.3">
      <c r="A12" s="464"/>
      <c r="B12" s="65"/>
      <c r="C12" s="1038"/>
      <c r="D12" s="1038"/>
      <c r="E12" s="1038"/>
      <c r="F12" s="1038"/>
      <c r="G12" s="1038"/>
      <c r="H12" s="1038"/>
    </row>
    <row r="13" spans="1:15" ht="14.25" customHeight="1" x14ac:dyDescent="0.25">
      <c r="A13" s="464"/>
      <c r="B13" s="445"/>
      <c r="C13" s="444"/>
      <c r="D13" s="444"/>
      <c r="E13" s="444"/>
      <c r="F13" s="444"/>
      <c r="G13" s="444"/>
      <c r="H13" s="444"/>
    </row>
    <row r="14" spans="1:15" ht="1.5" customHeight="1" x14ac:dyDescent="0.25">
      <c r="A14" s="464"/>
      <c r="B14" s="445"/>
      <c r="C14" s="444"/>
      <c r="D14" s="444"/>
      <c r="E14" s="444"/>
      <c r="F14" s="444"/>
      <c r="G14" s="444"/>
      <c r="H14" s="444"/>
    </row>
    <row r="15" spans="1:15" ht="14.25" hidden="1" customHeight="1" x14ac:dyDescent="0.25">
      <c r="A15" s="464"/>
      <c r="B15" s="464"/>
      <c r="C15" s="444"/>
      <c r="D15" s="444"/>
      <c r="E15" s="444"/>
      <c r="F15" s="444"/>
      <c r="G15" s="444"/>
      <c r="H15" s="444"/>
    </row>
    <row r="16" spans="1:15" ht="14.25" hidden="1" customHeight="1" x14ac:dyDescent="0.25">
      <c r="A16" s="464"/>
      <c r="B16" s="468"/>
      <c r="C16" s="444"/>
      <c r="D16" s="444"/>
      <c r="E16" s="444"/>
      <c r="F16" s="444"/>
      <c r="G16" s="444"/>
      <c r="H16" s="444"/>
    </row>
    <row r="17" spans="1:15" ht="13" x14ac:dyDescent="0.25">
      <c r="A17" s="464"/>
      <c r="B17" s="468"/>
      <c r="C17" s="5"/>
      <c r="D17" s="5"/>
    </row>
    <row r="18" spans="1:15" ht="14" x14ac:dyDescent="0.25">
      <c r="A18" s="464"/>
      <c r="B18" s="468"/>
      <c r="C18" s="833" t="s">
        <v>778</v>
      </c>
      <c r="D18" s="287"/>
    </row>
    <row r="19" spans="1:15" ht="14.5" thickBot="1" x14ac:dyDescent="0.3">
      <c r="A19" s="465"/>
      <c r="B19" s="468"/>
      <c r="C19" s="4"/>
      <c r="D19" s="4"/>
    </row>
    <row r="20" spans="1:15" ht="11.25" customHeight="1" x14ac:dyDescent="0.25">
      <c r="A20" s="465"/>
      <c r="B20" s="469"/>
      <c r="C20" s="760"/>
      <c r="D20" s="761"/>
      <c r="E20" s="1020" t="s">
        <v>779</v>
      </c>
      <c r="F20" s="1020"/>
      <c r="G20" s="1020"/>
      <c r="H20" s="1020"/>
      <c r="I20" s="1020"/>
      <c r="J20" s="1020"/>
      <c r="K20" s="1020"/>
      <c r="L20" s="1020"/>
      <c r="M20" s="1020"/>
      <c r="N20" s="1020"/>
      <c r="O20" s="762"/>
    </row>
    <row r="21" spans="1:15" x14ac:dyDescent="0.25">
      <c r="C21" s="763"/>
      <c r="D21" s="673"/>
      <c r="E21" s="883"/>
      <c r="F21" s="883"/>
      <c r="G21" s="883"/>
      <c r="H21" s="883"/>
      <c r="I21" s="883"/>
      <c r="J21" s="883"/>
      <c r="K21" s="883"/>
      <c r="L21" s="883"/>
      <c r="M21" s="883"/>
      <c r="N21" s="883"/>
      <c r="O21" s="744"/>
    </row>
    <row r="22" spans="1:15" x14ac:dyDescent="0.25">
      <c r="B22" s="466"/>
      <c r="C22" s="763"/>
      <c r="D22" s="673"/>
      <c r="E22" s="673" t="str">
        <f>'[2]Cover Page'!I2</f>
        <v>2022/23</v>
      </c>
      <c r="F22" s="673" t="str">
        <f>'[2]Cover Page'!J2</f>
        <v>2023/24</v>
      </c>
      <c r="G22" s="673" t="str">
        <f>'[2]Cover Page'!K2</f>
        <v>2024/25</v>
      </c>
      <c r="H22" s="673" t="str">
        <f>'[2]Cover Page'!L2</f>
        <v>2025/26</v>
      </c>
      <c r="I22" s="673" t="str">
        <f>'[2]Cover Page'!M2</f>
        <v>2026/27</v>
      </c>
      <c r="J22" s="673" t="str">
        <f>'[2]Cover Page'!N2</f>
        <v>2027/28</v>
      </c>
      <c r="K22" s="673" t="str">
        <f>'[2]Cover Page'!O2</f>
        <v>2028/29</v>
      </c>
      <c r="L22" s="673" t="str">
        <f>'[2]Cover Page'!P2</f>
        <v>2029/30</v>
      </c>
      <c r="M22" s="673" t="str">
        <f>'[2]Cover Page'!Q2</f>
        <v>2030/31</v>
      </c>
      <c r="N22" s="673" t="str">
        <f>'[2]Cover Page'!R2</f>
        <v>2031/32</v>
      </c>
      <c r="O22" s="744" t="str">
        <f>'[2]Cover Page'!S2</f>
        <v>2032/33</v>
      </c>
    </row>
    <row r="23" spans="1:15" ht="21" x14ac:dyDescent="0.3">
      <c r="B23" s="65"/>
      <c r="C23" s="763"/>
      <c r="D23" s="673" t="s">
        <v>780</v>
      </c>
      <c r="E23" s="673" t="s">
        <v>144</v>
      </c>
      <c r="F23" s="673" t="s">
        <v>144</v>
      </c>
      <c r="G23" s="673" t="s">
        <v>144</v>
      </c>
      <c r="H23" s="673" t="s">
        <v>144</v>
      </c>
      <c r="I23" s="673" t="s">
        <v>144</v>
      </c>
      <c r="J23" s="673" t="s">
        <v>144</v>
      </c>
      <c r="K23" s="673" t="s">
        <v>144</v>
      </c>
      <c r="L23" s="673" t="s">
        <v>144</v>
      </c>
      <c r="M23" s="673" t="s">
        <v>144</v>
      </c>
      <c r="N23" s="673" t="s">
        <v>144</v>
      </c>
      <c r="O23" s="744" t="s">
        <v>144</v>
      </c>
    </row>
    <row r="24" spans="1:15" ht="13" x14ac:dyDescent="0.25">
      <c r="B24" s="464"/>
      <c r="C24" s="865" t="s">
        <v>868</v>
      </c>
      <c r="D24" s="764"/>
      <c r="E24" s="765"/>
      <c r="F24" s="777"/>
      <c r="G24" s="772"/>
      <c r="H24" s="772"/>
      <c r="I24" s="776"/>
      <c r="J24" s="766"/>
      <c r="K24" s="766"/>
      <c r="L24" s="766"/>
      <c r="M24" s="766"/>
      <c r="N24" s="766"/>
      <c r="O24" s="472"/>
    </row>
    <row r="25" spans="1:15" x14ac:dyDescent="0.25">
      <c r="B25" s="666"/>
      <c r="C25" s="1027" t="s">
        <v>167</v>
      </c>
      <c r="D25" s="1028"/>
      <c r="E25" s="767">
        <v>0</v>
      </c>
      <c r="F25" s="778">
        <v>0</v>
      </c>
      <c r="G25" s="773">
        <v>0</v>
      </c>
      <c r="H25" s="773">
        <v>0</v>
      </c>
      <c r="I25" s="773">
        <v>0</v>
      </c>
      <c r="J25" s="767">
        <v>0</v>
      </c>
      <c r="K25" s="767">
        <v>0</v>
      </c>
      <c r="L25" s="767">
        <v>0</v>
      </c>
      <c r="M25" s="767">
        <v>0</v>
      </c>
      <c r="N25" s="767">
        <v>0</v>
      </c>
      <c r="O25" s="474">
        <v>0</v>
      </c>
    </row>
    <row r="26" spans="1:15" x14ac:dyDescent="0.25">
      <c r="B26" s="467"/>
      <c r="C26" s="473" t="s">
        <v>169</v>
      </c>
      <c r="D26" s="184" t="s">
        <v>170</v>
      </c>
      <c r="E26" s="767">
        <v>0</v>
      </c>
      <c r="F26" s="778">
        <v>0</v>
      </c>
      <c r="G26" s="773">
        <v>0</v>
      </c>
      <c r="H26" s="773">
        <v>0</v>
      </c>
      <c r="I26" s="773">
        <v>0</v>
      </c>
      <c r="J26" s="767">
        <v>0</v>
      </c>
      <c r="K26" s="767">
        <v>0</v>
      </c>
      <c r="L26" s="767">
        <v>0</v>
      </c>
      <c r="M26" s="767">
        <v>0</v>
      </c>
      <c r="N26" s="767">
        <v>0</v>
      </c>
      <c r="O26" s="474">
        <v>0</v>
      </c>
    </row>
    <row r="27" spans="1:15" ht="15" customHeight="1" x14ac:dyDescent="0.25">
      <c r="B27" s="467"/>
      <c r="C27" s="473" t="s">
        <v>171</v>
      </c>
      <c r="D27" s="184" t="s">
        <v>172</v>
      </c>
      <c r="E27" s="767">
        <v>0</v>
      </c>
      <c r="F27" s="778">
        <v>0</v>
      </c>
      <c r="G27" s="773">
        <v>0</v>
      </c>
      <c r="H27" s="773">
        <v>0</v>
      </c>
      <c r="I27" s="773">
        <v>0</v>
      </c>
      <c r="J27" s="767">
        <v>0</v>
      </c>
      <c r="K27" s="767">
        <v>0</v>
      </c>
      <c r="L27" s="767">
        <v>0</v>
      </c>
      <c r="M27" s="767">
        <v>0</v>
      </c>
      <c r="N27" s="767">
        <v>0</v>
      </c>
      <c r="O27" s="474">
        <v>0</v>
      </c>
    </row>
    <row r="28" spans="1:15" x14ac:dyDescent="0.25">
      <c r="B28" s="467"/>
      <c r="C28" s="473" t="s">
        <v>781</v>
      </c>
      <c r="D28" s="184" t="s">
        <v>173</v>
      </c>
      <c r="E28" s="767">
        <v>0</v>
      </c>
      <c r="F28" s="778">
        <v>0</v>
      </c>
      <c r="G28" s="773">
        <v>0</v>
      </c>
      <c r="H28" s="773">
        <v>0</v>
      </c>
      <c r="I28" s="773">
        <v>0</v>
      </c>
      <c r="J28" s="767">
        <v>0</v>
      </c>
      <c r="K28" s="767">
        <v>0</v>
      </c>
      <c r="L28" s="767">
        <v>0</v>
      </c>
      <c r="M28" s="767">
        <v>0</v>
      </c>
      <c r="N28" s="767">
        <v>0</v>
      </c>
      <c r="O28" s="474">
        <v>0</v>
      </c>
    </row>
    <row r="29" spans="1:15" x14ac:dyDescent="0.25">
      <c r="B29" s="467"/>
      <c r="C29" s="473" t="s">
        <v>782</v>
      </c>
      <c r="D29" s="184" t="s">
        <v>173</v>
      </c>
      <c r="E29" s="767">
        <v>0</v>
      </c>
      <c r="F29" s="778">
        <v>0</v>
      </c>
      <c r="G29" s="773">
        <v>0</v>
      </c>
      <c r="H29" s="773">
        <v>0</v>
      </c>
      <c r="I29" s="773">
        <v>0</v>
      </c>
      <c r="J29" s="767">
        <v>0</v>
      </c>
      <c r="K29" s="767">
        <v>0</v>
      </c>
      <c r="L29" s="767">
        <v>0</v>
      </c>
      <c r="M29" s="767">
        <v>0</v>
      </c>
      <c r="N29" s="767">
        <v>0</v>
      </c>
      <c r="O29" s="474">
        <v>0</v>
      </c>
    </row>
    <row r="30" spans="1:15" x14ac:dyDescent="0.25">
      <c r="B30" s="467"/>
      <c r="C30" s="473" t="s">
        <v>174</v>
      </c>
      <c r="D30" s="184" t="s">
        <v>175</v>
      </c>
      <c r="E30" s="767">
        <v>0</v>
      </c>
      <c r="F30" s="778">
        <v>0</v>
      </c>
      <c r="G30" s="773">
        <v>0</v>
      </c>
      <c r="H30" s="773">
        <v>0</v>
      </c>
      <c r="I30" s="773">
        <v>0</v>
      </c>
      <c r="J30" s="767">
        <v>0</v>
      </c>
      <c r="K30" s="767">
        <v>0</v>
      </c>
      <c r="L30" s="767">
        <v>0</v>
      </c>
      <c r="M30" s="767">
        <v>0</v>
      </c>
      <c r="N30" s="767">
        <v>0</v>
      </c>
      <c r="O30" s="474">
        <v>0</v>
      </c>
    </row>
    <row r="31" spans="1:15" x14ac:dyDescent="0.25">
      <c r="B31" s="467"/>
      <c r="C31" s="473" t="s">
        <v>176</v>
      </c>
      <c r="D31" s="184" t="s">
        <v>175</v>
      </c>
      <c r="E31" s="767">
        <v>0</v>
      </c>
      <c r="F31" s="778">
        <v>0</v>
      </c>
      <c r="G31" s="773">
        <v>0</v>
      </c>
      <c r="H31" s="773">
        <v>0</v>
      </c>
      <c r="I31" s="773">
        <v>0</v>
      </c>
      <c r="J31" s="767">
        <v>0</v>
      </c>
      <c r="K31" s="767">
        <v>0</v>
      </c>
      <c r="L31" s="767">
        <v>0</v>
      </c>
      <c r="M31" s="767">
        <v>0</v>
      </c>
      <c r="N31" s="767">
        <v>0</v>
      </c>
      <c r="O31" s="474">
        <v>0</v>
      </c>
    </row>
    <row r="32" spans="1:15" x14ac:dyDescent="0.25">
      <c r="B32" s="467"/>
      <c r="C32" s="473" t="s">
        <v>177</v>
      </c>
      <c r="D32" s="184"/>
      <c r="E32" s="767">
        <v>0</v>
      </c>
      <c r="F32" s="778">
        <v>0</v>
      </c>
      <c r="G32" s="773">
        <v>0</v>
      </c>
      <c r="H32" s="773">
        <v>0</v>
      </c>
      <c r="I32" s="773">
        <v>0</v>
      </c>
      <c r="J32" s="767">
        <v>0</v>
      </c>
      <c r="K32" s="767">
        <v>0</v>
      </c>
      <c r="L32" s="767">
        <v>0</v>
      </c>
      <c r="M32" s="767">
        <v>0</v>
      </c>
      <c r="N32" s="767">
        <v>0</v>
      </c>
      <c r="O32" s="474">
        <v>0</v>
      </c>
    </row>
    <row r="33" spans="2:15" x14ac:dyDescent="0.25">
      <c r="B33" s="467"/>
      <c r="C33" s="475" t="s">
        <v>178</v>
      </c>
      <c r="D33" s="768"/>
      <c r="E33" s="767">
        <v>0</v>
      </c>
      <c r="F33" s="778">
        <v>0</v>
      </c>
      <c r="G33" s="773">
        <v>0</v>
      </c>
      <c r="H33" s="773">
        <v>0</v>
      </c>
      <c r="I33" s="773">
        <v>0</v>
      </c>
      <c r="J33" s="767">
        <v>0</v>
      </c>
      <c r="K33" s="767">
        <v>0</v>
      </c>
      <c r="L33" s="767">
        <v>0</v>
      </c>
      <c r="M33" s="767">
        <v>0</v>
      </c>
      <c r="N33" s="767">
        <v>0</v>
      </c>
      <c r="O33" s="474">
        <v>0</v>
      </c>
    </row>
    <row r="34" spans="2:15" x14ac:dyDescent="0.25">
      <c r="B34" s="467"/>
      <c r="C34" s="475" t="s">
        <v>179</v>
      </c>
      <c r="D34" s="768"/>
      <c r="E34" s="767">
        <v>0</v>
      </c>
      <c r="F34" s="778">
        <v>0</v>
      </c>
      <c r="G34" s="773">
        <v>0</v>
      </c>
      <c r="H34" s="773">
        <v>0</v>
      </c>
      <c r="I34" s="773">
        <v>0</v>
      </c>
      <c r="J34" s="767">
        <v>0</v>
      </c>
      <c r="K34" s="767">
        <v>0</v>
      </c>
      <c r="L34" s="767">
        <v>0</v>
      </c>
      <c r="M34" s="767">
        <v>0</v>
      </c>
      <c r="N34" s="767">
        <v>0</v>
      </c>
      <c r="O34" s="474">
        <v>0</v>
      </c>
    </row>
    <row r="35" spans="2:15" x14ac:dyDescent="0.25">
      <c r="B35" s="467"/>
      <c r="C35" s="473" t="s">
        <v>180</v>
      </c>
      <c r="D35" s="184" t="s">
        <v>181</v>
      </c>
      <c r="E35" s="767">
        <v>0</v>
      </c>
      <c r="F35" s="778">
        <v>0</v>
      </c>
      <c r="G35" s="773">
        <v>0</v>
      </c>
      <c r="H35" s="773">
        <v>0</v>
      </c>
      <c r="I35" s="773">
        <v>0</v>
      </c>
      <c r="J35" s="767">
        <v>0</v>
      </c>
      <c r="K35" s="767">
        <v>0</v>
      </c>
      <c r="L35" s="767">
        <v>0</v>
      </c>
      <c r="M35" s="767">
        <v>0</v>
      </c>
      <c r="N35" s="767">
        <v>0</v>
      </c>
      <c r="O35" s="474">
        <v>0</v>
      </c>
    </row>
    <row r="36" spans="2:15" ht="13" x14ac:dyDescent="0.25">
      <c r="B36" s="446"/>
      <c r="C36" s="865" t="s">
        <v>869</v>
      </c>
      <c r="D36" s="764"/>
      <c r="E36" s="476">
        <f t="shared" ref="E36:O36" si="0">SUM(E25:E35)</f>
        <v>0</v>
      </c>
      <c r="F36" s="779">
        <f t="shared" si="0"/>
        <v>0</v>
      </c>
      <c r="G36" s="774">
        <f t="shared" si="0"/>
        <v>0</v>
      </c>
      <c r="H36" s="774">
        <f t="shared" si="0"/>
        <v>0</v>
      </c>
      <c r="I36" s="774">
        <f t="shared" si="0"/>
        <v>0</v>
      </c>
      <c r="J36" s="476">
        <f t="shared" si="0"/>
        <v>0</v>
      </c>
      <c r="K36" s="476">
        <f t="shared" si="0"/>
        <v>0</v>
      </c>
      <c r="L36" s="476">
        <f t="shared" si="0"/>
        <v>0</v>
      </c>
      <c r="M36" s="476">
        <f t="shared" si="0"/>
        <v>0</v>
      </c>
      <c r="N36" s="476">
        <f t="shared" si="0"/>
        <v>0</v>
      </c>
      <c r="O36" s="477">
        <f t="shared" si="0"/>
        <v>0</v>
      </c>
    </row>
    <row r="37" spans="2:15" x14ac:dyDescent="0.25">
      <c r="B37" s="467"/>
      <c r="C37" s="473"/>
      <c r="D37" s="184"/>
      <c r="E37" s="767"/>
      <c r="F37" s="778"/>
      <c r="G37" s="773"/>
      <c r="H37" s="773"/>
      <c r="I37" s="773"/>
      <c r="J37" s="767"/>
      <c r="K37" s="767"/>
      <c r="L37" s="767"/>
      <c r="M37" s="767"/>
      <c r="N37" s="767"/>
      <c r="O37" s="474"/>
    </row>
    <row r="38" spans="2:15" x14ac:dyDescent="0.25">
      <c r="B38" s="67"/>
      <c r="C38" s="471" t="s">
        <v>182</v>
      </c>
      <c r="D38" s="764"/>
      <c r="E38" s="767"/>
      <c r="F38" s="778"/>
      <c r="G38" s="773"/>
      <c r="H38" s="773"/>
      <c r="I38" s="773"/>
      <c r="J38" s="767"/>
      <c r="K38" s="767"/>
      <c r="L38" s="767"/>
      <c r="M38" s="767"/>
      <c r="N38" s="767"/>
      <c r="O38" s="474"/>
    </row>
    <row r="39" spans="2:15" x14ac:dyDescent="0.25">
      <c r="B39" s="67"/>
      <c r="C39" s="475" t="s">
        <v>183</v>
      </c>
      <c r="D39" s="768" t="s">
        <v>184</v>
      </c>
      <c r="E39" s="767">
        <v>0</v>
      </c>
      <c r="F39" s="778">
        <v>0</v>
      </c>
      <c r="G39" s="773">
        <v>0</v>
      </c>
      <c r="H39" s="773">
        <v>0</v>
      </c>
      <c r="I39" s="773">
        <v>0</v>
      </c>
      <c r="J39" s="767">
        <v>0</v>
      </c>
      <c r="K39" s="767">
        <v>0</v>
      </c>
      <c r="L39" s="767">
        <v>0</v>
      </c>
      <c r="M39" s="767">
        <v>0</v>
      </c>
      <c r="N39" s="767">
        <v>0</v>
      </c>
      <c r="O39" s="474">
        <v>0</v>
      </c>
    </row>
    <row r="40" spans="2:15" x14ac:dyDescent="0.25">
      <c r="B40" s="67"/>
      <c r="C40" s="473" t="s">
        <v>185</v>
      </c>
      <c r="D40" s="184" t="s">
        <v>186</v>
      </c>
      <c r="E40" s="767">
        <v>0</v>
      </c>
      <c r="F40" s="778">
        <v>0</v>
      </c>
      <c r="G40" s="773">
        <v>0</v>
      </c>
      <c r="H40" s="773">
        <v>0</v>
      </c>
      <c r="I40" s="773">
        <v>0</v>
      </c>
      <c r="J40" s="767">
        <v>0</v>
      </c>
      <c r="K40" s="767">
        <v>0</v>
      </c>
      <c r="L40" s="767">
        <v>0</v>
      </c>
      <c r="M40" s="767">
        <v>0</v>
      </c>
      <c r="N40" s="767">
        <v>0</v>
      </c>
      <c r="O40" s="474">
        <v>0</v>
      </c>
    </row>
    <row r="41" spans="2:15" x14ac:dyDescent="0.25">
      <c r="B41" s="67"/>
      <c r="C41" s="473" t="s">
        <v>54</v>
      </c>
      <c r="D41" s="184" t="s">
        <v>187</v>
      </c>
      <c r="E41" s="767">
        <v>0</v>
      </c>
      <c r="F41" s="778">
        <v>0</v>
      </c>
      <c r="G41" s="773">
        <v>0</v>
      </c>
      <c r="H41" s="773">
        <v>0</v>
      </c>
      <c r="I41" s="773">
        <v>0</v>
      </c>
      <c r="J41" s="767">
        <v>0</v>
      </c>
      <c r="K41" s="767">
        <v>0</v>
      </c>
      <c r="L41" s="767">
        <v>0</v>
      </c>
      <c r="M41" s="767">
        <v>0</v>
      </c>
      <c r="N41" s="767">
        <v>0</v>
      </c>
      <c r="O41" s="474">
        <v>0</v>
      </c>
    </row>
    <row r="42" spans="2:15" x14ac:dyDescent="0.25">
      <c r="B42" s="67"/>
      <c r="C42" s="473" t="s">
        <v>188</v>
      </c>
      <c r="D42" s="184" t="s">
        <v>187</v>
      </c>
      <c r="E42" s="767">
        <v>0</v>
      </c>
      <c r="F42" s="778">
        <v>0</v>
      </c>
      <c r="G42" s="773">
        <v>0</v>
      </c>
      <c r="H42" s="773">
        <v>0</v>
      </c>
      <c r="I42" s="773">
        <v>0</v>
      </c>
      <c r="J42" s="767">
        <v>0</v>
      </c>
      <c r="K42" s="767">
        <v>0</v>
      </c>
      <c r="L42" s="767">
        <v>0</v>
      </c>
      <c r="M42" s="767">
        <v>0</v>
      </c>
      <c r="N42" s="767">
        <v>0</v>
      </c>
      <c r="O42" s="474">
        <v>0</v>
      </c>
    </row>
    <row r="43" spans="2:15" x14ac:dyDescent="0.25">
      <c r="B43" s="67"/>
      <c r="C43" s="473" t="s">
        <v>190</v>
      </c>
      <c r="D43" s="184" t="s">
        <v>187</v>
      </c>
      <c r="E43" s="767">
        <v>0</v>
      </c>
      <c r="F43" s="778">
        <v>0</v>
      </c>
      <c r="G43" s="773">
        <v>0</v>
      </c>
      <c r="H43" s="773">
        <v>0</v>
      </c>
      <c r="I43" s="773">
        <v>0</v>
      </c>
      <c r="J43" s="767">
        <v>0</v>
      </c>
      <c r="K43" s="767">
        <v>0</v>
      </c>
      <c r="L43" s="767">
        <v>0</v>
      </c>
      <c r="M43" s="767">
        <v>0</v>
      </c>
      <c r="N43" s="767">
        <v>0</v>
      </c>
      <c r="O43" s="474">
        <v>0</v>
      </c>
    </row>
    <row r="44" spans="2:15" x14ac:dyDescent="0.25">
      <c r="B44" s="445"/>
      <c r="C44" s="633" t="s">
        <v>847</v>
      </c>
      <c r="D44" s="184"/>
      <c r="E44" s="767">
        <v>0</v>
      </c>
      <c r="F44" s="778">
        <v>0</v>
      </c>
      <c r="G44" s="773">
        <v>0</v>
      </c>
      <c r="H44" s="773">
        <v>0</v>
      </c>
      <c r="I44" s="773">
        <v>0</v>
      </c>
      <c r="J44" s="767">
        <v>0</v>
      </c>
      <c r="K44" s="767">
        <v>0</v>
      </c>
      <c r="L44" s="767">
        <v>0</v>
      </c>
      <c r="M44" s="767">
        <v>0</v>
      </c>
      <c r="N44" s="767">
        <v>0</v>
      </c>
      <c r="O44" s="474">
        <v>0</v>
      </c>
    </row>
    <row r="45" spans="2:15" x14ac:dyDescent="0.25">
      <c r="B45" s="445"/>
      <c r="C45" s="473" t="s">
        <v>192</v>
      </c>
      <c r="D45" s="184" t="s">
        <v>189</v>
      </c>
      <c r="E45" s="767">
        <v>0</v>
      </c>
      <c r="F45" s="778">
        <v>0</v>
      </c>
      <c r="G45" s="773">
        <v>0</v>
      </c>
      <c r="H45" s="773">
        <v>0</v>
      </c>
      <c r="I45" s="773">
        <v>0</v>
      </c>
      <c r="J45" s="767">
        <v>0</v>
      </c>
      <c r="K45" s="767">
        <v>0</v>
      </c>
      <c r="L45" s="767">
        <v>0</v>
      </c>
      <c r="M45" s="767">
        <v>0</v>
      </c>
      <c r="N45" s="767">
        <v>0</v>
      </c>
      <c r="O45" s="474">
        <v>0</v>
      </c>
    </row>
    <row r="46" spans="2:15" x14ac:dyDescent="0.25">
      <c r="B46" s="445"/>
      <c r="C46" s="473" t="s">
        <v>783</v>
      </c>
      <c r="D46" s="184" t="s">
        <v>189</v>
      </c>
      <c r="E46" s="767">
        <v>0</v>
      </c>
      <c r="F46" s="778">
        <v>0</v>
      </c>
      <c r="G46" s="773">
        <v>0</v>
      </c>
      <c r="H46" s="773">
        <v>0</v>
      </c>
      <c r="I46" s="773">
        <v>0</v>
      </c>
      <c r="J46" s="767">
        <v>0</v>
      </c>
      <c r="K46" s="767">
        <v>0</v>
      </c>
      <c r="L46" s="767">
        <v>0</v>
      </c>
      <c r="M46" s="767">
        <v>0</v>
      </c>
      <c r="N46" s="767">
        <v>0</v>
      </c>
      <c r="O46" s="474">
        <v>0</v>
      </c>
    </row>
    <row r="47" spans="2:15" x14ac:dyDescent="0.25">
      <c r="B47" s="445"/>
      <c r="C47" s="473" t="s">
        <v>55</v>
      </c>
      <c r="D47" s="184" t="s">
        <v>191</v>
      </c>
      <c r="E47" s="767">
        <v>0</v>
      </c>
      <c r="F47" s="778">
        <v>0</v>
      </c>
      <c r="G47" s="773">
        <v>0</v>
      </c>
      <c r="H47" s="773">
        <v>0</v>
      </c>
      <c r="I47" s="773">
        <v>0</v>
      </c>
      <c r="J47" s="767">
        <v>0</v>
      </c>
      <c r="K47" s="767">
        <v>0</v>
      </c>
      <c r="L47" s="767">
        <v>0</v>
      </c>
      <c r="M47" s="767">
        <v>0</v>
      </c>
      <c r="N47" s="767">
        <v>0</v>
      </c>
      <c r="O47" s="474">
        <v>0</v>
      </c>
    </row>
    <row r="48" spans="2:15" x14ac:dyDescent="0.25">
      <c r="B48" s="445"/>
      <c r="C48" s="471" t="s">
        <v>194</v>
      </c>
      <c r="D48" s="764"/>
      <c r="E48" s="476">
        <f t="shared" ref="E48:O48" si="1">SUM(E39:E47)</f>
        <v>0</v>
      </c>
      <c r="F48" s="779">
        <f t="shared" si="1"/>
        <v>0</v>
      </c>
      <c r="G48" s="774">
        <f t="shared" si="1"/>
        <v>0</v>
      </c>
      <c r="H48" s="774">
        <f t="shared" si="1"/>
        <v>0</v>
      </c>
      <c r="I48" s="774">
        <f t="shared" si="1"/>
        <v>0</v>
      </c>
      <c r="J48" s="476">
        <f t="shared" si="1"/>
        <v>0</v>
      </c>
      <c r="K48" s="476">
        <f t="shared" si="1"/>
        <v>0</v>
      </c>
      <c r="L48" s="476">
        <f t="shared" si="1"/>
        <v>0</v>
      </c>
      <c r="M48" s="476">
        <f t="shared" si="1"/>
        <v>0</v>
      </c>
      <c r="N48" s="476">
        <f t="shared" si="1"/>
        <v>0</v>
      </c>
      <c r="O48" s="477">
        <f t="shared" si="1"/>
        <v>0</v>
      </c>
    </row>
    <row r="49" spans="2:15" ht="13" x14ac:dyDescent="0.25">
      <c r="B49" s="464"/>
      <c r="C49" s="471"/>
      <c r="D49" s="764"/>
      <c r="E49" s="478"/>
      <c r="F49" s="779"/>
      <c r="G49" s="774"/>
      <c r="H49" s="774"/>
      <c r="I49" s="774"/>
      <c r="J49" s="478"/>
      <c r="K49" s="478"/>
      <c r="L49" s="478"/>
      <c r="M49" s="478"/>
      <c r="N49" s="478"/>
      <c r="O49" s="479"/>
    </row>
    <row r="50" spans="2:15" x14ac:dyDescent="0.25">
      <c r="B50" s="468"/>
      <c r="C50" s="471" t="s">
        <v>195</v>
      </c>
      <c r="D50" s="764"/>
      <c r="E50" s="478">
        <f t="shared" ref="E50:N50" si="2">+E36-E48</f>
        <v>0</v>
      </c>
      <c r="F50" s="779">
        <f t="shared" si="2"/>
        <v>0</v>
      </c>
      <c r="G50" s="774">
        <f t="shared" si="2"/>
        <v>0</v>
      </c>
      <c r="H50" s="774">
        <f t="shared" si="2"/>
        <v>0</v>
      </c>
      <c r="I50" s="774">
        <f t="shared" si="2"/>
        <v>0</v>
      </c>
      <c r="J50" s="478">
        <f t="shared" si="2"/>
        <v>0</v>
      </c>
      <c r="K50" s="478">
        <f t="shared" si="2"/>
        <v>0</v>
      </c>
      <c r="L50" s="478">
        <f t="shared" si="2"/>
        <v>0</v>
      </c>
      <c r="M50" s="478">
        <f t="shared" si="2"/>
        <v>0</v>
      </c>
      <c r="N50" s="478">
        <f t="shared" si="2"/>
        <v>0</v>
      </c>
      <c r="O50" s="479">
        <f>+O36-O48</f>
        <v>0</v>
      </c>
    </row>
    <row r="51" spans="2:15" x14ac:dyDescent="0.25">
      <c r="B51" s="468"/>
      <c r="C51" s="473"/>
      <c r="D51" s="184"/>
      <c r="E51" s="767"/>
      <c r="F51" s="778"/>
      <c r="G51" s="773"/>
      <c r="H51" s="773"/>
      <c r="I51" s="773"/>
      <c r="J51" s="767"/>
      <c r="K51" s="767"/>
      <c r="L51" s="767"/>
      <c r="M51" s="767"/>
      <c r="N51" s="767"/>
      <c r="O51" s="474"/>
    </row>
    <row r="52" spans="2:15" x14ac:dyDescent="0.25">
      <c r="B52" s="468"/>
      <c r="C52" s="471" t="s">
        <v>196</v>
      </c>
      <c r="D52" s="764"/>
      <c r="E52" s="767"/>
      <c r="F52" s="778"/>
      <c r="G52" s="773"/>
      <c r="H52" s="773"/>
      <c r="I52" s="773"/>
      <c r="J52" s="767"/>
      <c r="K52" s="767"/>
      <c r="L52" s="767"/>
      <c r="M52" s="767"/>
      <c r="N52" s="767"/>
      <c r="O52" s="474"/>
    </row>
    <row r="53" spans="2:15" ht="22.5" customHeight="1" x14ac:dyDescent="0.25">
      <c r="B53" s="468"/>
      <c r="C53" s="480" t="s">
        <v>197</v>
      </c>
      <c r="D53" s="769"/>
      <c r="E53" s="767"/>
      <c r="F53" s="778"/>
      <c r="G53" s="773"/>
      <c r="H53" s="773"/>
      <c r="I53" s="773"/>
      <c r="J53" s="767"/>
      <c r="K53" s="767"/>
      <c r="L53" s="767"/>
      <c r="M53" s="767"/>
      <c r="N53" s="767"/>
      <c r="O53" s="474"/>
    </row>
    <row r="54" spans="2:15" x14ac:dyDescent="0.25">
      <c r="B54" s="468"/>
      <c r="C54" s="481" t="s">
        <v>198</v>
      </c>
      <c r="D54" s="770"/>
      <c r="E54" s="767">
        <v>0</v>
      </c>
      <c r="F54" s="778">
        <v>0</v>
      </c>
      <c r="G54" s="773">
        <v>0</v>
      </c>
      <c r="H54" s="773">
        <v>0</v>
      </c>
      <c r="I54" s="773">
        <v>0</v>
      </c>
      <c r="J54" s="767">
        <v>0</v>
      </c>
      <c r="K54" s="767">
        <v>0</v>
      </c>
      <c r="L54" s="767">
        <v>0</v>
      </c>
      <c r="M54" s="767">
        <v>0</v>
      </c>
      <c r="N54" s="767">
        <v>0</v>
      </c>
      <c r="O54" s="474">
        <v>0</v>
      </c>
    </row>
    <row r="55" spans="2:15" x14ac:dyDescent="0.25">
      <c r="B55" s="468"/>
      <c r="C55" s="481" t="s">
        <v>199</v>
      </c>
      <c r="D55" s="768"/>
      <c r="E55" s="767">
        <v>0</v>
      </c>
      <c r="F55" s="778">
        <v>0</v>
      </c>
      <c r="G55" s="773">
        <v>0</v>
      </c>
      <c r="H55" s="773">
        <v>0</v>
      </c>
      <c r="I55" s="773">
        <v>0</v>
      </c>
      <c r="J55" s="767">
        <v>0</v>
      </c>
      <c r="K55" s="767">
        <v>0</v>
      </c>
      <c r="L55" s="767">
        <v>0</v>
      </c>
      <c r="M55" s="767">
        <v>0</v>
      </c>
      <c r="N55" s="767">
        <v>0</v>
      </c>
      <c r="O55" s="474">
        <v>0</v>
      </c>
    </row>
    <row r="56" spans="2:15" ht="20.5" x14ac:dyDescent="0.25">
      <c r="B56" s="468"/>
      <c r="C56" s="482" t="s">
        <v>200</v>
      </c>
      <c r="D56" s="771"/>
      <c r="E56" s="767">
        <v>0</v>
      </c>
      <c r="F56" s="778">
        <v>0</v>
      </c>
      <c r="G56" s="773">
        <v>0</v>
      </c>
      <c r="H56" s="773">
        <v>0</v>
      </c>
      <c r="I56" s="773">
        <v>0</v>
      </c>
      <c r="J56" s="767">
        <v>0</v>
      </c>
      <c r="K56" s="767">
        <v>0</v>
      </c>
      <c r="L56" s="767">
        <v>0</v>
      </c>
      <c r="M56" s="767">
        <v>0</v>
      </c>
      <c r="N56" s="767">
        <v>0</v>
      </c>
      <c r="O56" s="474">
        <v>0</v>
      </c>
    </row>
    <row r="57" spans="2:15" x14ac:dyDescent="0.25">
      <c r="B57" s="468"/>
      <c r="C57" s="482" t="s">
        <v>719</v>
      </c>
      <c r="D57" s="771"/>
      <c r="E57" s="478">
        <f t="shared" ref="E57:O57" si="3">E54+E55+E56</f>
        <v>0</v>
      </c>
      <c r="F57" s="779">
        <f t="shared" si="3"/>
        <v>0</v>
      </c>
      <c r="G57" s="774">
        <f t="shared" si="3"/>
        <v>0</v>
      </c>
      <c r="H57" s="774">
        <f t="shared" si="3"/>
        <v>0</v>
      </c>
      <c r="I57" s="774">
        <f t="shared" si="3"/>
        <v>0</v>
      </c>
      <c r="J57" s="478">
        <f t="shared" si="3"/>
        <v>0</v>
      </c>
      <c r="K57" s="478">
        <f t="shared" si="3"/>
        <v>0</v>
      </c>
      <c r="L57" s="478">
        <f t="shared" si="3"/>
        <v>0</v>
      </c>
      <c r="M57" s="478">
        <f t="shared" si="3"/>
        <v>0</v>
      </c>
      <c r="N57" s="478">
        <f t="shared" si="3"/>
        <v>0</v>
      </c>
      <c r="O57" s="479">
        <f t="shared" si="3"/>
        <v>0</v>
      </c>
    </row>
    <row r="58" spans="2:15" x14ac:dyDescent="0.25">
      <c r="B58" s="468"/>
      <c r="C58" s="482"/>
      <c r="D58" s="771"/>
      <c r="E58" s="767"/>
      <c r="F58" s="778"/>
      <c r="G58" s="773"/>
      <c r="H58" s="773"/>
      <c r="I58" s="773"/>
      <c r="J58" s="767"/>
      <c r="K58" s="767"/>
      <c r="L58" s="767"/>
      <c r="M58" s="767"/>
      <c r="N58" s="767"/>
      <c r="O58" s="474"/>
    </row>
    <row r="59" spans="2:15" ht="13" thickBot="1" x14ac:dyDescent="0.3">
      <c r="B59" s="468"/>
      <c r="C59" s="483" t="s">
        <v>201</v>
      </c>
      <c r="D59" s="484"/>
      <c r="E59" s="485">
        <f t="shared" ref="E59:O59" si="4">E50+E57</f>
        <v>0</v>
      </c>
      <c r="F59" s="780">
        <f t="shared" si="4"/>
        <v>0</v>
      </c>
      <c r="G59" s="775">
        <f t="shared" si="4"/>
        <v>0</v>
      </c>
      <c r="H59" s="775">
        <f t="shared" si="4"/>
        <v>0</v>
      </c>
      <c r="I59" s="775">
        <f t="shared" si="4"/>
        <v>0</v>
      </c>
      <c r="J59" s="485">
        <f t="shared" si="4"/>
        <v>0</v>
      </c>
      <c r="K59" s="485">
        <f t="shared" si="4"/>
        <v>0</v>
      </c>
      <c r="L59" s="485">
        <f t="shared" si="4"/>
        <v>0</v>
      </c>
      <c r="M59" s="485">
        <f t="shared" si="4"/>
        <v>0</v>
      </c>
      <c r="N59" s="485">
        <f t="shared" si="4"/>
        <v>0</v>
      </c>
      <c r="O59" s="486">
        <f t="shared" si="4"/>
        <v>0</v>
      </c>
    </row>
    <row r="60" spans="2:15" x14ac:dyDescent="0.25">
      <c r="B60" s="468"/>
      <c r="C60" s="136"/>
      <c r="D60" s="136"/>
      <c r="E60" s="487"/>
      <c r="F60" s="487"/>
      <c r="G60" s="487"/>
      <c r="H60" s="487"/>
      <c r="I60" s="487"/>
      <c r="J60" s="487"/>
      <c r="K60" s="487"/>
      <c r="L60" s="487"/>
      <c r="M60" s="487"/>
      <c r="N60" s="487"/>
      <c r="O60" s="487"/>
    </row>
    <row r="61" spans="2:15" x14ac:dyDescent="0.25">
      <c r="B61" s="468"/>
      <c r="C61" s="5"/>
      <c r="D61" s="5"/>
    </row>
    <row r="62" spans="2:15" ht="14" x14ac:dyDescent="0.25">
      <c r="B62" s="468"/>
      <c r="C62" s="833" t="s">
        <v>784</v>
      </c>
      <c r="D62" s="287"/>
    </row>
    <row r="63" spans="2:15" ht="13" thickBot="1" x14ac:dyDescent="0.3">
      <c r="B63" s="468"/>
      <c r="C63" s="11"/>
      <c r="D63" s="11"/>
    </row>
    <row r="64" spans="2:15" x14ac:dyDescent="0.25">
      <c r="B64" s="67"/>
      <c r="C64" s="760"/>
      <c r="D64" s="761"/>
      <c r="E64" s="1020" t="s">
        <v>779</v>
      </c>
      <c r="F64" s="1020"/>
      <c r="G64" s="1020"/>
      <c r="H64" s="1020"/>
      <c r="I64" s="1020"/>
      <c r="J64" s="1020"/>
      <c r="K64" s="1020"/>
      <c r="L64" s="1020"/>
      <c r="M64" s="1020"/>
      <c r="N64" s="1020"/>
      <c r="O64" s="762"/>
    </row>
    <row r="65" spans="2:15" x14ac:dyDescent="0.25">
      <c r="B65" s="67"/>
      <c r="C65" s="763"/>
      <c r="D65" s="682"/>
      <c r="E65" s="942"/>
      <c r="F65" s="942"/>
      <c r="G65" s="942"/>
      <c r="H65" s="942"/>
      <c r="I65" s="942"/>
      <c r="J65" s="942"/>
      <c r="K65" s="942"/>
      <c r="L65" s="942"/>
      <c r="M65" s="942"/>
      <c r="N65" s="942"/>
      <c r="O65" s="744"/>
    </row>
    <row r="66" spans="2:15" x14ac:dyDescent="0.25">
      <c r="B66" s="67"/>
      <c r="C66" s="763"/>
      <c r="D66" s="682"/>
      <c r="E66" s="682" t="str">
        <f t="shared" ref="E66:O66" si="5">E22</f>
        <v>2022/23</v>
      </c>
      <c r="F66" s="682" t="str">
        <f t="shared" si="5"/>
        <v>2023/24</v>
      </c>
      <c r="G66" s="682" t="str">
        <f t="shared" si="5"/>
        <v>2024/25</v>
      </c>
      <c r="H66" s="682" t="str">
        <f t="shared" si="5"/>
        <v>2025/26</v>
      </c>
      <c r="I66" s="682" t="str">
        <f t="shared" si="5"/>
        <v>2026/27</v>
      </c>
      <c r="J66" s="682" t="str">
        <f t="shared" si="5"/>
        <v>2027/28</v>
      </c>
      <c r="K66" s="682" t="str">
        <f t="shared" si="5"/>
        <v>2028/29</v>
      </c>
      <c r="L66" s="682" t="str">
        <f t="shared" si="5"/>
        <v>2029/30</v>
      </c>
      <c r="M66" s="682" t="str">
        <f t="shared" si="5"/>
        <v>2030/31</v>
      </c>
      <c r="N66" s="682" t="str">
        <f t="shared" si="5"/>
        <v>2031/32</v>
      </c>
      <c r="O66" s="682" t="str">
        <f t="shared" si="5"/>
        <v>2032/33</v>
      </c>
    </row>
    <row r="67" spans="2:15" x14ac:dyDescent="0.25">
      <c r="B67" s="445"/>
      <c r="C67" s="763"/>
      <c r="D67" s="682"/>
      <c r="E67" s="682" t="s">
        <v>144</v>
      </c>
      <c r="F67" s="682" t="s">
        <v>144</v>
      </c>
      <c r="G67" s="682" t="s">
        <v>144</v>
      </c>
      <c r="H67" s="682" t="s">
        <v>144</v>
      </c>
      <c r="I67" s="682" t="s">
        <v>144</v>
      </c>
      <c r="J67" s="682" t="s">
        <v>144</v>
      </c>
      <c r="K67" s="682" t="s">
        <v>144</v>
      </c>
      <c r="L67" s="682" t="s">
        <v>144</v>
      </c>
      <c r="M67" s="682" t="s">
        <v>144</v>
      </c>
      <c r="N67" s="682" t="s">
        <v>144</v>
      </c>
      <c r="O67" s="744" t="s">
        <v>144</v>
      </c>
    </row>
    <row r="68" spans="2:15" x14ac:dyDescent="0.25">
      <c r="B68" s="468"/>
      <c r="C68" s="471" t="s">
        <v>202</v>
      </c>
      <c r="D68" s="136"/>
      <c r="E68" s="148"/>
      <c r="F68" s="781"/>
      <c r="G68" s="674"/>
      <c r="H68" s="674"/>
      <c r="I68" s="674"/>
      <c r="J68" s="148"/>
      <c r="K68" s="148"/>
      <c r="L68" s="148"/>
      <c r="M68" s="148"/>
      <c r="N68" s="148"/>
      <c r="O68" s="488"/>
    </row>
    <row r="69" spans="2:15" x14ac:dyDescent="0.25">
      <c r="B69" s="468"/>
      <c r="C69" s="471" t="s">
        <v>203</v>
      </c>
      <c r="D69" s="136"/>
      <c r="E69" s="138"/>
      <c r="F69" s="782"/>
      <c r="G69" s="832"/>
      <c r="H69" s="832"/>
      <c r="I69" s="832"/>
      <c r="J69" s="138"/>
      <c r="K69" s="138"/>
      <c r="L69" s="138"/>
      <c r="M69" s="138"/>
      <c r="N69" s="138"/>
      <c r="O69" s="489"/>
    </row>
    <row r="70" spans="2:15" x14ac:dyDescent="0.25">
      <c r="B70" s="468"/>
      <c r="C70" s="490" t="s">
        <v>204</v>
      </c>
      <c r="D70" s="139"/>
      <c r="E70" s="140">
        <v>0</v>
      </c>
      <c r="F70" s="783">
        <v>0</v>
      </c>
      <c r="G70" s="686">
        <v>0</v>
      </c>
      <c r="H70" s="686">
        <v>0</v>
      </c>
      <c r="I70" s="686">
        <v>0</v>
      </c>
      <c r="J70" s="140">
        <v>0</v>
      </c>
      <c r="K70" s="140">
        <v>0</v>
      </c>
      <c r="L70" s="140">
        <v>0</v>
      </c>
      <c r="M70" s="140">
        <v>0</v>
      </c>
      <c r="N70" s="140">
        <v>0</v>
      </c>
      <c r="O70" s="491">
        <v>0</v>
      </c>
    </row>
    <row r="71" spans="2:15" x14ac:dyDescent="0.25">
      <c r="B71" s="66"/>
      <c r="C71" s="490" t="s">
        <v>205</v>
      </c>
      <c r="D71" s="139"/>
      <c r="E71" s="140">
        <v>0</v>
      </c>
      <c r="F71" s="783">
        <v>0</v>
      </c>
      <c r="G71" s="686">
        <v>0</v>
      </c>
      <c r="H71" s="686">
        <v>0</v>
      </c>
      <c r="I71" s="686">
        <v>0</v>
      </c>
      <c r="J71" s="140">
        <v>0</v>
      </c>
      <c r="K71" s="140">
        <v>0</v>
      </c>
      <c r="L71" s="140">
        <v>0</v>
      </c>
      <c r="M71" s="140">
        <v>0</v>
      </c>
      <c r="N71" s="140">
        <v>0</v>
      </c>
      <c r="O71" s="491">
        <v>0</v>
      </c>
    </row>
    <row r="72" spans="2:15" x14ac:dyDescent="0.25">
      <c r="B72" s="66"/>
      <c r="C72" s="490" t="s">
        <v>206</v>
      </c>
      <c r="D72" s="139"/>
      <c r="E72" s="140">
        <v>0</v>
      </c>
      <c r="F72" s="783">
        <v>0</v>
      </c>
      <c r="G72" s="686">
        <v>0</v>
      </c>
      <c r="H72" s="686">
        <v>0</v>
      </c>
      <c r="I72" s="686">
        <v>0</v>
      </c>
      <c r="J72" s="140">
        <v>0</v>
      </c>
      <c r="K72" s="140">
        <v>0</v>
      </c>
      <c r="L72" s="140">
        <v>0</v>
      </c>
      <c r="M72" s="140">
        <v>0</v>
      </c>
      <c r="N72" s="140">
        <v>0</v>
      </c>
      <c r="O72" s="491">
        <v>0</v>
      </c>
    </row>
    <row r="73" spans="2:15" ht="13" x14ac:dyDescent="0.25">
      <c r="B73" s="69"/>
      <c r="C73" s="490" t="s">
        <v>207</v>
      </c>
      <c r="D73" s="139"/>
      <c r="E73" s="140">
        <v>0</v>
      </c>
      <c r="F73" s="783">
        <v>0</v>
      </c>
      <c r="G73" s="686">
        <v>0</v>
      </c>
      <c r="H73" s="686">
        <v>0</v>
      </c>
      <c r="I73" s="686">
        <v>0</v>
      </c>
      <c r="J73" s="140">
        <v>0</v>
      </c>
      <c r="K73" s="140">
        <v>0</v>
      </c>
      <c r="L73" s="140">
        <v>0</v>
      </c>
      <c r="M73" s="140">
        <v>0</v>
      </c>
      <c r="N73" s="140">
        <v>0</v>
      </c>
      <c r="O73" s="491">
        <v>0</v>
      </c>
    </row>
    <row r="74" spans="2:15" ht="13" x14ac:dyDescent="0.25">
      <c r="B74" s="69"/>
      <c r="C74" s="632" t="s">
        <v>849</v>
      </c>
      <c r="D74" s="139"/>
      <c r="E74" s="140">
        <v>0</v>
      </c>
      <c r="F74" s="783">
        <v>0</v>
      </c>
      <c r="G74" s="686">
        <v>0</v>
      </c>
      <c r="H74" s="686">
        <v>0</v>
      </c>
      <c r="I74" s="686">
        <v>0</v>
      </c>
      <c r="J74" s="140">
        <v>0</v>
      </c>
      <c r="K74" s="140">
        <v>0</v>
      </c>
      <c r="L74" s="140">
        <v>0</v>
      </c>
      <c r="M74" s="140">
        <v>0</v>
      </c>
      <c r="N74" s="140">
        <v>0</v>
      </c>
      <c r="O74" s="491">
        <v>0</v>
      </c>
    </row>
    <row r="75" spans="2:15" ht="13" x14ac:dyDescent="0.25">
      <c r="B75" s="464"/>
      <c r="C75" s="473" t="s">
        <v>208</v>
      </c>
      <c r="D75" s="139"/>
      <c r="E75" s="140">
        <v>0</v>
      </c>
      <c r="F75" s="783">
        <v>0</v>
      </c>
      <c r="G75" s="686">
        <v>0</v>
      </c>
      <c r="H75" s="686">
        <v>0</v>
      </c>
      <c r="I75" s="686">
        <v>0</v>
      </c>
      <c r="J75" s="140">
        <v>0</v>
      </c>
      <c r="K75" s="140">
        <v>0</v>
      </c>
      <c r="L75" s="140">
        <v>0</v>
      </c>
      <c r="M75" s="140">
        <v>0</v>
      </c>
      <c r="N75" s="140">
        <v>0</v>
      </c>
      <c r="O75" s="491">
        <v>0</v>
      </c>
    </row>
    <row r="76" spans="2:15" ht="13" x14ac:dyDescent="0.25">
      <c r="B76" s="69"/>
      <c r="C76" s="490" t="s">
        <v>209</v>
      </c>
      <c r="D76" s="139"/>
      <c r="E76" s="140">
        <v>0</v>
      </c>
      <c r="F76" s="783">
        <v>0</v>
      </c>
      <c r="G76" s="686">
        <v>0</v>
      </c>
      <c r="H76" s="686">
        <v>0</v>
      </c>
      <c r="I76" s="686">
        <v>0</v>
      </c>
      <c r="J76" s="140">
        <v>0</v>
      </c>
      <c r="K76" s="140">
        <v>0</v>
      </c>
      <c r="L76" s="140">
        <v>0</v>
      </c>
      <c r="M76" s="140">
        <v>0</v>
      </c>
      <c r="N76" s="140">
        <v>0</v>
      </c>
      <c r="O76" s="491">
        <v>0</v>
      </c>
    </row>
    <row r="77" spans="2:15" ht="13" x14ac:dyDescent="0.25">
      <c r="B77" s="69"/>
      <c r="C77" s="471" t="s">
        <v>210</v>
      </c>
      <c r="D77" s="139"/>
      <c r="E77" s="142">
        <f>SUM(E70:E76)</f>
        <v>0</v>
      </c>
      <c r="F77" s="784">
        <f>SUM(F70:F76)</f>
        <v>0</v>
      </c>
      <c r="G77" s="694">
        <f>SUM(G70:G76)</f>
        <v>0</v>
      </c>
      <c r="H77" s="694">
        <f>SUM(H70:H76)</f>
        <v>0</v>
      </c>
      <c r="I77" s="694">
        <f t="shared" ref="I77:O77" si="6">SUM(I70:I76)</f>
        <v>0</v>
      </c>
      <c r="J77" s="142">
        <f t="shared" si="6"/>
        <v>0</v>
      </c>
      <c r="K77" s="142">
        <f t="shared" si="6"/>
        <v>0</v>
      </c>
      <c r="L77" s="142">
        <f t="shared" si="6"/>
        <v>0</v>
      </c>
      <c r="M77" s="142">
        <f t="shared" si="6"/>
        <v>0</v>
      </c>
      <c r="N77" s="142">
        <f t="shared" si="6"/>
        <v>0</v>
      </c>
      <c r="O77" s="492">
        <f t="shared" si="6"/>
        <v>0</v>
      </c>
    </row>
    <row r="78" spans="2:15" ht="13" x14ac:dyDescent="0.25">
      <c r="B78" s="69"/>
      <c r="C78" s="473"/>
      <c r="D78" s="139"/>
      <c r="E78" s="150"/>
      <c r="F78" s="785"/>
      <c r="G78" s="711"/>
      <c r="H78" s="711"/>
      <c r="I78" s="711"/>
      <c r="J78" s="150"/>
      <c r="K78" s="150"/>
      <c r="L78" s="150"/>
      <c r="M78" s="150"/>
      <c r="N78" s="150"/>
      <c r="O78" s="493"/>
    </row>
    <row r="79" spans="2:15" ht="13" x14ac:dyDescent="0.25">
      <c r="B79" s="69"/>
      <c r="C79" s="471" t="s">
        <v>212</v>
      </c>
      <c r="D79" s="139"/>
      <c r="E79" s="150"/>
      <c r="F79" s="785"/>
      <c r="G79" s="711"/>
      <c r="H79" s="711"/>
      <c r="I79" s="711"/>
      <c r="J79" s="150"/>
      <c r="K79" s="150"/>
      <c r="L79" s="150"/>
      <c r="M79" s="150"/>
      <c r="N79" s="150"/>
      <c r="O79" s="493"/>
    </row>
    <row r="80" spans="2:15" ht="13" x14ac:dyDescent="0.25">
      <c r="B80" s="69"/>
      <c r="C80" s="490" t="s">
        <v>205</v>
      </c>
      <c r="D80" s="139"/>
      <c r="E80" s="140">
        <v>0</v>
      </c>
      <c r="F80" s="783">
        <v>0</v>
      </c>
      <c r="G80" s="686">
        <v>0</v>
      </c>
      <c r="H80" s="686">
        <v>0</v>
      </c>
      <c r="I80" s="686">
        <v>0</v>
      </c>
      <c r="J80" s="140">
        <v>0</v>
      </c>
      <c r="K80" s="140">
        <v>0</v>
      </c>
      <c r="L80" s="140">
        <v>0</v>
      </c>
      <c r="M80" s="140">
        <v>0</v>
      </c>
      <c r="N80" s="140">
        <v>0</v>
      </c>
      <c r="O80" s="491">
        <v>0</v>
      </c>
    </row>
    <row r="81" spans="2:15" ht="13" x14ac:dyDescent="0.25">
      <c r="B81" s="69"/>
      <c r="C81" s="490" t="s">
        <v>206</v>
      </c>
      <c r="D81" s="139"/>
      <c r="E81" s="140">
        <v>0</v>
      </c>
      <c r="F81" s="783">
        <v>0</v>
      </c>
      <c r="G81" s="686">
        <v>0</v>
      </c>
      <c r="H81" s="686">
        <v>0</v>
      </c>
      <c r="I81" s="686">
        <v>0</v>
      </c>
      <c r="J81" s="140">
        <v>0</v>
      </c>
      <c r="K81" s="140">
        <v>0</v>
      </c>
      <c r="L81" s="140">
        <v>0</v>
      </c>
      <c r="M81" s="140">
        <v>0</v>
      </c>
      <c r="N81" s="140">
        <v>0</v>
      </c>
      <c r="O81" s="491">
        <v>0</v>
      </c>
    </row>
    <row r="82" spans="2:15" ht="13" x14ac:dyDescent="0.25">
      <c r="B82" s="69"/>
      <c r="C82" s="473" t="s">
        <v>785</v>
      </c>
      <c r="D82" s="139"/>
      <c r="E82" s="140">
        <v>0</v>
      </c>
      <c r="F82" s="783">
        <v>0</v>
      </c>
      <c r="G82" s="686">
        <v>0</v>
      </c>
      <c r="H82" s="686">
        <v>0</v>
      </c>
      <c r="I82" s="686">
        <v>0</v>
      </c>
      <c r="J82" s="140">
        <v>0</v>
      </c>
      <c r="K82" s="140">
        <v>0</v>
      </c>
      <c r="L82" s="140">
        <v>0</v>
      </c>
      <c r="M82" s="140">
        <v>0</v>
      </c>
      <c r="N82" s="140">
        <v>0</v>
      </c>
      <c r="O82" s="491">
        <v>0</v>
      </c>
    </row>
    <row r="83" spans="2:15" ht="13" x14ac:dyDescent="0.25">
      <c r="B83" s="69"/>
      <c r="C83" s="494" t="s">
        <v>214</v>
      </c>
      <c r="D83" s="145"/>
      <c r="E83" s="140">
        <v>0</v>
      </c>
      <c r="F83" s="783">
        <v>0</v>
      </c>
      <c r="G83" s="686">
        <v>0</v>
      </c>
      <c r="H83" s="686">
        <v>0</v>
      </c>
      <c r="I83" s="686">
        <v>0</v>
      </c>
      <c r="J83" s="140">
        <v>0</v>
      </c>
      <c r="K83" s="140">
        <v>0</v>
      </c>
      <c r="L83" s="140">
        <v>0</v>
      </c>
      <c r="M83" s="140">
        <v>0</v>
      </c>
      <c r="N83" s="140">
        <v>0</v>
      </c>
      <c r="O83" s="491">
        <v>0</v>
      </c>
    </row>
    <row r="84" spans="2:15" ht="13" x14ac:dyDescent="0.25">
      <c r="B84" s="495"/>
      <c r="C84" s="473" t="s">
        <v>215</v>
      </c>
      <c r="D84" s="145"/>
      <c r="E84" s="140">
        <v>0</v>
      </c>
      <c r="F84" s="783">
        <v>0</v>
      </c>
      <c r="G84" s="686">
        <v>0</v>
      </c>
      <c r="H84" s="686">
        <v>0</v>
      </c>
      <c r="I84" s="686">
        <v>0</v>
      </c>
      <c r="J84" s="140">
        <v>0</v>
      </c>
      <c r="K84" s="140">
        <v>0</v>
      </c>
      <c r="L84" s="140">
        <v>0</v>
      </c>
      <c r="M84" s="140">
        <v>0</v>
      </c>
      <c r="N84" s="140">
        <v>0</v>
      </c>
      <c r="O84" s="491">
        <v>0</v>
      </c>
    </row>
    <row r="85" spans="2:15" ht="13" x14ac:dyDescent="0.25">
      <c r="B85" s="69"/>
      <c r="C85" s="496" t="s">
        <v>217</v>
      </c>
      <c r="D85" s="145"/>
      <c r="E85" s="140">
        <v>0</v>
      </c>
      <c r="F85" s="783">
        <v>0</v>
      </c>
      <c r="G85" s="686">
        <v>0</v>
      </c>
      <c r="H85" s="686">
        <v>0</v>
      </c>
      <c r="I85" s="686">
        <v>0</v>
      </c>
      <c r="J85" s="140">
        <v>0</v>
      </c>
      <c r="K85" s="140">
        <v>0</v>
      </c>
      <c r="L85" s="140">
        <v>0</v>
      </c>
      <c r="M85" s="140">
        <v>0</v>
      </c>
      <c r="N85" s="140">
        <v>0</v>
      </c>
      <c r="O85" s="491">
        <v>0</v>
      </c>
    </row>
    <row r="86" spans="2:15" ht="13" x14ac:dyDescent="0.25">
      <c r="B86" s="69"/>
      <c r="C86" s="497" t="s">
        <v>218</v>
      </c>
      <c r="D86" s="145"/>
      <c r="E86" s="152">
        <v>0</v>
      </c>
      <c r="F86" s="786">
        <v>0</v>
      </c>
      <c r="G86" s="693">
        <v>0</v>
      </c>
      <c r="H86" s="693">
        <v>0</v>
      </c>
      <c r="I86" s="693">
        <v>0</v>
      </c>
      <c r="J86" s="152">
        <v>0</v>
      </c>
      <c r="K86" s="152">
        <v>0</v>
      </c>
      <c r="L86" s="152">
        <v>0</v>
      </c>
      <c r="M86" s="152">
        <v>0</v>
      </c>
      <c r="N86" s="152">
        <v>0</v>
      </c>
      <c r="O86" s="498">
        <v>0</v>
      </c>
    </row>
    <row r="87" spans="2:15" ht="13" x14ac:dyDescent="0.25">
      <c r="B87" s="69"/>
      <c r="C87" s="499" t="s">
        <v>219</v>
      </c>
      <c r="D87" s="145"/>
      <c r="E87" s="142">
        <f>SUM(E80:E86)</f>
        <v>0</v>
      </c>
      <c r="F87" s="784">
        <f>SUM(F80:F86)</f>
        <v>0</v>
      </c>
      <c r="G87" s="694">
        <f>SUM(G80:G86)</f>
        <v>0</v>
      </c>
      <c r="H87" s="694">
        <f>SUM(H80:H86)</f>
        <v>0</v>
      </c>
      <c r="I87" s="694">
        <f t="shared" ref="I87:O87" si="7">SUM(I80:I86)</f>
        <v>0</v>
      </c>
      <c r="J87" s="142">
        <f t="shared" si="7"/>
        <v>0</v>
      </c>
      <c r="K87" s="142">
        <f t="shared" si="7"/>
        <v>0</v>
      </c>
      <c r="L87" s="142">
        <f t="shared" si="7"/>
        <v>0</v>
      </c>
      <c r="M87" s="142">
        <f t="shared" si="7"/>
        <v>0</v>
      </c>
      <c r="N87" s="142">
        <f t="shared" si="7"/>
        <v>0</v>
      </c>
      <c r="O87" s="492">
        <f t="shared" si="7"/>
        <v>0</v>
      </c>
    </row>
    <row r="88" spans="2:15" ht="13" x14ac:dyDescent="0.25">
      <c r="B88" s="69"/>
      <c r="C88" s="499" t="s">
        <v>220</v>
      </c>
      <c r="D88" s="145"/>
      <c r="E88" s="142">
        <f>E87+E77</f>
        <v>0</v>
      </c>
      <c r="F88" s="784">
        <f>F87+F77</f>
        <v>0</v>
      </c>
      <c r="G88" s="694">
        <f>G87+G77</f>
        <v>0</v>
      </c>
      <c r="H88" s="694">
        <f>H87+H77</f>
        <v>0</v>
      </c>
      <c r="I88" s="694">
        <f t="shared" ref="I88:O88" si="8">I87+I77</f>
        <v>0</v>
      </c>
      <c r="J88" s="142">
        <f t="shared" si="8"/>
        <v>0</v>
      </c>
      <c r="K88" s="142">
        <f t="shared" si="8"/>
        <v>0</v>
      </c>
      <c r="L88" s="142">
        <f t="shared" si="8"/>
        <v>0</v>
      </c>
      <c r="M88" s="142">
        <f t="shared" si="8"/>
        <v>0</v>
      </c>
      <c r="N88" s="142">
        <f t="shared" si="8"/>
        <v>0</v>
      </c>
      <c r="O88" s="492">
        <f t="shared" si="8"/>
        <v>0</v>
      </c>
    </row>
    <row r="89" spans="2:15" ht="13" x14ac:dyDescent="0.25">
      <c r="B89" s="69"/>
      <c r="C89" s="499"/>
      <c r="D89" s="145"/>
      <c r="E89" s="150"/>
      <c r="F89" s="785"/>
      <c r="G89" s="711"/>
      <c r="H89" s="711"/>
      <c r="I89" s="711"/>
      <c r="J89" s="150"/>
      <c r="K89" s="150"/>
      <c r="L89" s="150"/>
      <c r="M89" s="150"/>
      <c r="N89" s="150"/>
      <c r="O89" s="493"/>
    </row>
    <row r="90" spans="2:15" ht="13" x14ac:dyDescent="0.25">
      <c r="B90" s="69"/>
      <c r="C90" s="499" t="s">
        <v>221</v>
      </c>
      <c r="D90" s="145"/>
      <c r="E90" s="150"/>
      <c r="F90" s="785"/>
      <c r="G90" s="711"/>
      <c r="H90" s="711"/>
      <c r="I90" s="711"/>
      <c r="J90" s="150"/>
      <c r="K90" s="150"/>
      <c r="L90" s="150"/>
      <c r="M90" s="150"/>
      <c r="N90" s="150"/>
      <c r="O90" s="493"/>
    </row>
    <row r="91" spans="2:15" x14ac:dyDescent="0.25">
      <c r="C91" s="499" t="s">
        <v>222</v>
      </c>
      <c r="D91" s="145"/>
      <c r="E91" s="150"/>
      <c r="F91" s="785"/>
      <c r="G91" s="711"/>
      <c r="H91" s="711"/>
      <c r="I91" s="711"/>
      <c r="J91" s="150"/>
      <c r="K91" s="150"/>
      <c r="L91" s="150"/>
      <c r="M91" s="150"/>
      <c r="N91" s="150"/>
      <c r="O91" s="493"/>
    </row>
    <row r="92" spans="2:15" x14ac:dyDescent="0.25">
      <c r="C92" s="497" t="s">
        <v>223</v>
      </c>
      <c r="D92" s="145"/>
      <c r="E92" s="140">
        <v>0</v>
      </c>
      <c r="F92" s="783">
        <v>0</v>
      </c>
      <c r="G92" s="686">
        <v>0</v>
      </c>
      <c r="H92" s="686">
        <v>0</v>
      </c>
      <c r="I92" s="686">
        <v>0</v>
      </c>
      <c r="J92" s="140">
        <v>0</v>
      </c>
      <c r="K92" s="140">
        <v>0</v>
      </c>
      <c r="L92" s="140">
        <v>0</v>
      </c>
      <c r="M92" s="140">
        <v>0</v>
      </c>
      <c r="N92" s="140">
        <v>0</v>
      </c>
      <c r="O92" s="491">
        <v>0</v>
      </c>
    </row>
    <row r="93" spans="2:15" x14ac:dyDescent="0.25">
      <c r="C93" s="497" t="s">
        <v>224</v>
      </c>
      <c r="D93" s="145"/>
      <c r="E93" s="140">
        <v>0</v>
      </c>
      <c r="F93" s="783">
        <v>0</v>
      </c>
      <c r="G93" s="686">
        <v>0</v>
      </c>
      <c r="H93" s="686">
        <v>0</v>
      </c>
      <c r="I93" s="686">
        <v>0</v>
      </c>
      <c r="J93" s="140">
        <v>0</v>
      </c>
      <c r="K93" s="140">
        <v>0</v>
      </c>
      <c r="L93" s="140">
        <v>0</v>
      </c>
      <c r="M93" s="140">
        <v>0</v>
      </c>
      <c r="N93" s="140">
        <v>0</v>
      </c>
      <c r="O93" s="491">
        <v>0</v>
      </c>
    </row>
    <row r="94" spans="2:15" x14ac:dyDescent="0.25">
      <c r="C94" s="494" t="s">
        <v>708</v>
      </c>
      <c r="D94" s="145"/>
      <c r="E94" s="140">
        <v>0</v>
      </c>
      <c r="F94" s="783">
        <v>0</v>
      </c>
      <c r="G94" s="686">
        <v>0</v>
      </c>
      <c r="H94" s="686">
        <v>0</v>
      </c>
      <c r="I94" s="686">
        <v>0</v>
      </c>
      <c r="J94" s="140">
        <v>0</v>
      </c>
      <c r="K94" s="140">
        <v>0</v>
      </c>
      <c r="L94" s="140">
        <v>0</v>
      </c>
      <c r="M94" s="140">
        <v>0</v>
      </c>
      <c r="N94" s="140">
        <v>0</v>
      </c>
      <c r="O94" s="491">
        <v>0</v>
      </c>
    </row>
    <row r="95" spans="2:15" x14ac:dyDescent="0.25">
      <c r="C95" s="481" t="s">
        <v>225</v>
      </c>
      <c r="D95" s="145"/>
      <c r="E95" s="140">
        <v>0</v>
      </c>
      <c r="F95" s="783">
        <v>0</v>
      </c>
      <c r="G95" s="686">
        <v>0</v>
      </c>
      <c r="H95" s="686">
        <v>0</v>
      </c>
      <c r="I95" s="686">
        <v>0</v>
      </c>
      <c r="J95" s="140">
        <v>0</v>
      </c>
      <c r="K95" s="140">
        <v>0</v>
      </c>
      <c r="L95" s="140">
        <v>0</v>
      </c>
      <c r="M95" s="140">
        <v>0</v>
      </c>
      <c r="N95" s="140">
        <v>0</v>
      </c>
      <c r="O95" s="491">
        <v>0</v>
      </c>
    </row>
    <row r="96" spans="2:15" x14ac:dyDescent="0.25">
      <c r="C96" s="497" t="s">
        <v>226</v>
      </c>
      <c r="D96" s="145"/>
      <c r="E96" s="140">
        <v>0</v>
      </c>
      <c r="F96" s="783">
        <v>0</v>
      </c>
      <c r="G96" s="686">
        <v>0</v>
      </c>
      <c r="H96" s="686">
        <v>0</v>
      </c>
      <c r="I96" s="686">
        <v>0</v>
      </c>
      <c r="J96" s="140">
        <v>0</v>
      </c>
      <c r="K96" s="140">
        <v>0</v>
      </c>
      <c r="L96" s="140">
        <v>0</v>
      </c>
      <c r="M96" s="140">
        <v>0</v>
      </c>
      <c r="N96" s="140">
        <v>0</v>
      </c>
      <c r="O96" s="491">
        <v>0</v>
      </c>
    </row>
    <row r="97" spans="3:15" x14ac:dyDescent="0.25">
      <c r="C97" s="497" t="s">
        <v>228</v>
      </c>
      <c r="D97" s="145"/>
      <c r="E97" s="140">
        <v>0</v>
      </c>
      <c r="F97" s="783">
        <v>0</v>
      </c>
      <c r="G97" s="686">
        <v>0</v>
      </c>
      <c r="H97" s="686">
        <v>0</v>
      </c>
      <c r="I97" s="686">
        <v>0</v>
      </c>
      <c r="J97" s="140">
        <v>0</v>
      </c>
      <c r="K97" s="140">
        <v>0</v>
      </c>
      <c r="L97" s="140">
        <v>0</v>
      </c>
      <c r="M97" s="140">
        <v>0</v>
      </c>
      <c r="N97" s="140">
        <v>0</v>
      </c>
      <c r="O97" s="491">
        <v>0</v>
      </c>
    </row>
    <row r="98" spans="3:15" x14ac:dyDescent="0.25">
      <c r="C98" s="499" t="s">
        <v>229</v>
      </c>
      <c r="D98" s="145"/>
      <c r="E98" s="142">
        <f>SUM(E92:E97)</f>
        <v>0</v>
      </c>
      <c r="F98" s="784">
        <f>SUM(F92:F97)</f>
        <v>0</v>
      </c>
      <c r="G98" s="694">
        <f t="shared" ref="G98:O98" si="9">SUM(G92:G97)</f>
        <v>0</v>
      </c>
      <c r="H98" s="694">
        <f t="shared" si="9"/>
        <v>0</v>
      </c>
      <c r="I98" s="694">
        <f t="shared" si="9"/>
        <v>0</v>
      </c>
      <c r="J98" s="142">
        <f t="shared" si="9"/>
        <v>0</v>
      </c>
      <c r="K98" s="142">
        <f t="shared" si="9"/>
        <v>0</v>
      </c>
      <c r="L98" s="142">
        <f t="shared" si="9"/>
        <v>0</v>
      </c>
      <c r="M98" s="142">
        <f t="shared" si="9"/>
        <v>0</v>
      </c>
      <c r="N98" s="142">
        <f t="shared" si="9"/>
        <v>0</v>
      </c>
      <c r="O98" s="492">
        <f t="shared" si="9"/>
        <v>0</v>
      </c>
    </row>
    <row r="99" spans="3:15" x14ac:dyDescent="0.25">
      <c r="C99" s="481"/>
      <c r="D99" s="145"/>
      <c r="E99" s="150"/>
      <c r="F99" s="785"/>
      <c r="G99" s="711"/>
      <c r="H99" s="711"/>
      <c r="I99" s="711"/>
      <c r="J99" s="150"/>
      <c r="K99" s="150"/>
      <c r="L99" s="150"/>
      <c r="M99" s="150"/>
      <c r="N99" s="150"/>
      <c r="O99" s="493"/>
    </row>
    <row r="100" spans="3:15" x14ac:dyDescent="0.25">
      <c r="C100" s="499" t="s">
        <v>231</v>
      </c>
      <c r="D100" s="145"/>
      <c r="E100" s="150"/>
      <c r="F100" s="785"/>
      <c r="G100" s="711"/>
      <c r="H100" s="711"/>
      <c r="I100" s="711"/>
      <c r="J100" s="150"/>
      <c r="K100" s="150"/>
      <c r="L100" s="150"/>
      <c r="M100" s="150"/>
      <c r="N100" s="150"/>
      <c r="O100" s="493"/>
    </row>
    <row r="101" spans="3:15" x14ac:dyDescent="0.25">
      <c r="C101" s="481" t="s">
        <v>225</v>
      </c>
      <c r="D101" s="145"/>
      <c r="E101" s="140">
        <v>0</v>
      </c>
      <c r="F101" s="783">
        <v>0</v>
      </c>
      <c r="G101" s="686">
        <v>0</v>
      </c>
      <c r="H101" s="686">
        <v>0</v>
      </c>
      <c r="I101" s="686">
        <v>0</v>
      </c>
      <c r="J101" s="140">
        <v>0</v>
      </c>
      <c r="K101" s="140">
        <v>0</v>
      </c>
      <c r="L101" s="140">
        <v>0</v>
      </c>
      <c r="M101" s="140">
        <v>0</v>
      </c>
      <c r="N101" s="140">
        <v>0</v>
      </c>
      <c r="O101" s="491">
        <v>0</v>
      </c>
    </row>
    <row r="102" spans="3:15" x14ac:dyDescent="0.25">
      <c r="C102" s="497" t="s">
        <v>226</v>
      </c>
      <c r="D102" s="145"/>
      <c r="E102" s="140">
        <v>0</v>
      </c>
      <c r="F102" s="783">
        <v>0</v>
      </c>
      <c r="G102" s="686">
        <v>0</v>
      </c>
      <c r="H102" s="686">
        <v>0</v>
      </c>
      <c r="I102" s="686">
        <v>0</v>
      </c>
      <c r="J102" s="140">
        <v>0</v>
      </c>
      <c r="K102" s="140">
        <v>0</v>
      </c>
      <c r="L102" s="140">
        <v>0</v>
      </c>
      <c r="M102" s="140">
        <v>0</v>
      </c>
      <c r="N102" s="140">
        <v>0</v>
      </c>
      <c r="O102" s="491">
        <v>0</v>
      </c>
    </row>
    <row r="103" spans="3:15" x14ac:dyDescent="0.25">
      <c r="C103" s="497" t="s">
        <v>228</v>
      </c>
      <c r="D103" s="145"/>
      <c r="E103" s="140">
        <v>0</v>
      </c>
      <c r="F103" s="783">
        <v>0</v>
      </c>
      <c r="G103" s="686">
        <v>0</v>
      </c>
      <c r="H103" s="686">
        <v>0</v>
      </c>
      <c r="I103" s="686">
        <v>0</v>
      </c>
      <c r="J103" s="140">
        <v>0</v>
      </c>
      <c r="K103" s="140">
        <v>0</v>
      </c>
      <c r="L103" s="140">
        <v>0</v>
      </c>
      <c r="M103" s="140">
        <v>0</v>
      </c>
      <c r="N103" s="140">
        <v>0</v>
      </c>
      <c r="O103" s="491">
        <v>0</v>
      </c>
    </row>
    <row r="104" spans="3:15" x14ac:dyDescent="0.25">
      <c r="C104" s="499" t="s">
        <v>232</v>
      </c>
      <c r="D104" s="145"/>
      <c r="E104" s="153">
        <f t="shared" ref="E104:O104" si="10">SUM(E101:E103)</f>
        <v>0</v>
      </c>
      <c r="F104" s="787">
        <f t="shared" si="10"/>
        <v>0</v>
      </c>
      <c r="G104" s="695">
        <f t="shared" si="10"/>
        <v>0</v>
      </c>
      <c r="H104" s="695">
        <f t="shared" si="10"/>
        <v>0</v>
      </c>
      <c r="I104" s="695">
        <f t="shared" si="10"/>
        <v>0</v>
      </c>
      <c r="J104" s="153">
        <f t="shared" si="10"/>
        <v>0</v>
      </c>
      <c r="K104" s="153">
        <f t="shared" si="10"/>
        <v>0</v>
      </c>
      <c r="L104" s="153">
        <f t="shared" si="10"/>
        <v>0</v>
      </c>
      <c r="M104" s="153">
        <f t="shared" si="10"/>
        <v>0</v>
      </c>
      <c r="N104" s="153">
        <f t="shared" si="10"/>
        <v>0</v>
      </c>
      <c r="O104" s="500">
        <f t="shared" si="10"/>
        <v>0</v>
      </c>
    </row>
    <row r="105" spans="3:15" x14ac:dyDescent="0.25">
      <c r="C105" s="499" t="s">
        <v>233</v>
      </c>
      <c r="D105" s="145"/>
      <c r="E105" s="153">
        <f t="shared" ref="E105:O105" si="11">E104+E98</f>
        <v>0</v>
      </c>
      <c r="F105" s="787">
        <f t="shared" si="11"/>
        <v>0</v>
      </c>
      <c r="G105" s="695">
        <f t="shared" si="11"/>
        <v>0</v>
      </c>
      <c r="H105" s="695">
        <f t="shared" si="11"/>
        <v>0</v>
      </c>
      <c r="I105" s="695">
        <f t="shared" si="11"/>
        <v>0</v>
      </c>
      <c r="J105" s="153">
        <f t="shared" si="11"/>
        <v>0</v>
      </c>
      <c r="K105" s="153">
        <f t="shared" si="11"/>
        <v>0</v>
      </c>
      <c r="L105" s="153">
        <f t="shared" si="11"/>
        <v>0</v>
      </c>
      <c r="M105" s="153">
        <f t="shared" si="11"/>
        <v>0</v>
      </c>
      <c r="N105" s="153">
        <f t="shared" si="11"/>
        <v>0</v>
      </c>
      <c r="O105" s="500">
        <f t="shared" si="11"/>
        <v>0</v>
      </c>
    </row>
    <row r="106" spans="3:15" ht="13" thickBot="1" x14ac:dyDescent="0.3">
      <c r="C106" s="501" t="s">
        <v>234</v>
      </c>
      <c r="D106" s="145"/>
      <c r="E106" s="154">
        <f t="shared" ref="E106:O106" si="12">E88-E105</f>
        <v>0</v>
      </c>
      <c r="F106" s="788">
        <f t="shared" si="12"/>
        <v>0</v>
      </c>
      <c r="G106" s="696">
        <f t="shared" si="12"/>
        <v>0</v>
      </c>
      <c r="H106" s="696">
        <f t="shared" si="12"/>
        <v>0</v>
      </c>
      <c r="I106" s="696">
        <f t="shared" si="12"/>
        <v>0</v>
      </c>
      <c r="J106" s="154">
        <f t="shared" si="12"/>
        <v>0</v>
      </c>
      <c r="K106" s="154">
        <f t="shared" si="12"/>
        <v>0</v>
      </c>
      <c r="L106" s="154">
        <f t="shared" si="12"/>
        <v>0</v>
      </c>
      <c r="M106" s="154">
        <f t="shared" si="12"/>
        <v>0</v>
      </c>
      <c r="N106" s="154">
        <f t="shared" si="12"/>
        <v>0</v>
      </c>
      <c r="O106" s="502">
        <f t="shared" si="12"/>
        <v>0</v>
      </c>
    </row>
    <row r="107" spans="3:15" ht="13" thickTop="1" x14ac:dyDescent="0.25">
      <c r="C107" s="473"/>
      <c r="D107" s="139"/>
      <c r="E107" s="150"/>
      <c r="F107" s="785"/>
      <c r="G107" s="711"/>
      <c r="H107" s="711"/>
      <c r="I107" s="711"/>
      <c r="J107" s="150"/>
      <c r="K107" s="150"/>
      <c r="L107" s="150"/>
      <c r="M107" s="150"/>
      <c r="N107" s="150"/>
      <c r="O107" s="493"/>
    </row>
    <row r="108" spans="3:15" x14ac:dyDescent="0.25">
      <c r="C108" s="471" t="s">
        <v>235</v>
      </c>
      <c r="D108" s="139"/>
      <c r="E108" s="150"/>
      <c r="F108" s="785"/>
      <c r="G108" s="711"/>
      <c r="H108" s="711"/>
      <c r="I108" s="711"/>
      <c r="J108" s="150"/>
      <c r="K108" s="150"/>
      <c r="L108" s="150"/>
      <c r="M108" s="150"/>
      <c r="N108" s="150"/>
      <c r="O108" s="493"/>
    </row>
    <row r="109" spans="3:15" x14ac:dyDescent="0.25">
      <c r="C109" s="473" t="s">
        <v>236</v>
      </c>
      <c r="D109" s="139"/>
      <c r="E109" s="140">
        <v>0</v>
      </c>
      <c r="F109" s="783">
        <v>0</v>
      </c>
      <c r="G109" s="686">
        <v>0</v>
      </c>
      <c r="H109" s="686">
        <v>0</v>
      </c>
      <c r="I109" s="686">
        <v>0</v>
      </c>
      <c r="J109" s="140">
        <v>0</v>
      </c>
      <c r="K109" s="140">
        <v>0</v>
      </c>
      <c r="L109" s="140">
        <v>0</v>
      </c>
      <c r="M109" s="140">
        <v>0</v>
      </c>
      <c r="N109" s="140">
        <v>0</v>
      </c>
      <c r="O109" s="491">
        <v>0</v>
      </c>
    </row>
    <row r="110" spans="3:15" x14ac:dyDescent="0.25">
      <c r="C110" s="475" t="s">
        <v>237</v>
      </c>
      <c r="D110" s="139"/>
      <c r="E110" s="140">
        <v>0</v>
      </c>
      <c r="F110" s="783">
        <v>0</v>
      </c>
      <c r="G110" s="686">
        <v>0</v>
      </c>
      <c r="H110" s="686">
        <v>0</v>
      </c>
      <c r="I110" s="686">
        <v>0</v>
      </c>
      <c r="J110" s="140">
        <v>0</v>
      </c>
      <c r="K110" s="140">
        <v>0</v>
      </c>
      <c r="L110" s="140">
        <v>0</v>
      </c>
      <c r="M110" s="140">
        <v>0</v>
      </c>
      <c r="N110" s="140">
        <v>0</v>
      </c>
      <c r="O110" s="491">
        <v>0</v>
      </c>
    </row>
    <row r="111" spans="3:15" ht="13" thickBot="1" x14ac:dyDescent="0.3">
      <c r="C111" s="483" t="s">
        <v>238</v>
      </c>
      <c r="D111" s="503"/>
      <c r="E111" s="504">
        <f>SUM(E109:E110)</f>
        <v>0</v>
      </c>
      <c r="F111" s="789">
        <f>SUM(F109:F110)</f>
        <v>0</v>
      </c>
      <c r="G111" s="814">
        <f>SUM(G109:G110)</f>
        <v>0</v>
      </c>
      <c r="H111" s="814">
        <f>SUM(H109:H110)</f>
        <v>0</v>
      </c>
      <c r="I111" s="814">
        <f t="shared" ref="I111:O111" si="13">SUM(I109:I110)</f>
        <v>0</v>
      </c>
      <c r="J111" s="504">
        <f t="shared" si="13"/>
        <v>0</v>
      </c>
      <c r="K111" s="504">
        <f t="shared" si="13"/>
        <v>0</v>
      </c>
      <c r="L111" s="504">
        <f t="shared" si="13"/>
        <v>0</v>
      </c>
      <c r="M111" s="504">
        <f t="shared" si="13"/>
        <v>0</v>
      </c>
      <c r="N111" s="504">
        <f t="shared" si="13"/>
        <v>0</v>
      </c>
      <c r="O111" s="505">
        <f t="shared" si="13"/>
        <v>0</v>
      </c>
    </row>
    <row r="112" spans="3:15" x14ac:dyDescent="0.25">
      <c r="C112" s="139"/>
      <c r="D112" s="139"/>
      <c r="E112" s="506"/>
      <c r="F112" s="507"/>
      <c r="G112" s="507"/>
      <c r="H112" s="507"/>
    </row>
    <row r="113" spans="3:8" x14ac:dyDescent="0.25">
      <c r="C113" s="139"/>
      <c r="D113" s="139"/>
      <c r="E113" s="506"/>
      <c r="F113" s="507"/>
      <c r="G113" s="507"/>
      <c r="H113" s="507"/>
    </row>
    <row r="114" spans="3:8" ht="13" x14ac:dyDescent="0.25">
      <c r="C114" s="1040" t="s">
        <v>786</v>
      </c>
      <c r="D114" s="1041"/>
      <c r="E114" s="1041"/>
      <c r="F114" s="1041"/>
      <c r="G114" s="1041"/>
    </row>
    <row r="115" spans="3:8" x14ac:dyDescent="0.25">
      <c r="C115" s="158"/>
      <c r="D115" s="158"/>
      <c r="E115" s="507"/>
      <c r="F115" s="506"/>
      <c r="G115" s="507"/>
      <c r="H115" s="507"/>
    </row>
    <row r="116" spans="3:8" ht="21" x14ac:dyDescent="0.25">
      <c r="C116" s="697"/>
      <c r="D116" s="697"/>
      <c r="E116" s="682" t="s">
        <v>148</v>
      </c>
      <c r="F116" s="682" t="s">
        <v>239</v>
      </c>
      <c r="G116" s="682" t="s">
        <v>240</v>
      </c>
      <c r="H116" s="682" t="s">
        <v>241</v>
      </c>
    </row>
    <row r="117" spans="3:8" x14ac:dyDescent="0.25">
      <c r="C117" s="697"/>
      <c r="D117" s="697"/>
      <c r="E117" s="682" t="s">
        <v>144</v>
      </c>
      <c r="F117" s="682" t="s">
        <v>144</v>
      </c>
      <c r="G117" s="682" t="s">
        <v>144</v>
      </c>
      <c r="H117" s="682" t="s">
        <v>144</v>
      </c>
    </row>
    <row r="118" spans="3:8" x14ac:dyDescent="0.25">
      <c r="C118" s="159" t="str">
        <f>'[2]Cover Page'!G2&amp;" Forecast Actual"</f>
        <v>2023 Forecast Actual</v>
      </c>
      <c r="D118" s="159"/>
      <c r="E118" s="160"/>
      <c r="F118" s="161"/>
      <c r="G118" s="161"/>
      <c r="H118" s="161"/>
    </row>
    <row r="119" spans="3:8" x14ac:dyDescent="0.25">
      <c r="C119" s="162" t="s">
        <v>242</v>
      </c>
      <c r="D119" s="162"/>
      <c r="E119" s="163">
        <v>0</v>
      </c>
      <c r="F119" s="163">
        <v>0</v>
      </c>
      <c r="G119" s="163">
        <v>0</v>
      </c>
      <c r="H119" s="163">
        <v>0</v>
      </c>
    </row>
    <row r="120" spans="3:8" x14ac:dyDescent="0.25">
      <c r="C120" s="162" t="s">
        <v>195</v>
      </c>
      <c r="D120" s="162"/>
      <c r="E120" s="163">
        <v>0</v>
      </c>
      <c r="F120" s="163">
        <v>0</v>
      </c>
      <c r="G120" s="163">
        <v>0</v>
      </c>
      <c r="H120" s="163">
        <v>0</v>
      </c>
    </row>
    <row r="121" spans="3:8" x14ac:dyDescent="0.25">
      <c r="C121" s="162" t="s">
        <v>245</v>
      </c>
      <c r="D121" s="162"/>
      <c r="E121" s="163" t="s">
        <v>246</v>
      </c>
      <c r="F121" s="163" t="s">
        <v>246</v>
      </c>
      <c r="G121" s="163" t="s">
        <v>246</v>
      </c>
      <c r="H121" s="163" t="s">
        <v>246</v>
      </c>
    </row>
    <row r="122" spans="3:8" x14ac:dyDescent="0.25">
      <c r="C122" s="162" t="s">
        <v>247</v>
      </c>
      <c r="D122" s="162"/>
      <c r="E122" s="163" t="s">
        <v>246</v>
      </c>
      <c r="F122" s="163">
        <v>0</v>
      </c>
      <c r="G122" s="163" t="s">
        <v>246</v>
      </c>
      <c r="H122" s="163">
        <v>0</v>
      </c>
    </row>
    <row r="123" spans="3:8" ht="13" thickBot="1" x14ac:dyDescent="0.3">
      <c r="C123" s="162" t="s">
        <v>248</v>
      </c>
      <c r="D123" s="162"/>
      <c r="E123" s="164" t="s">
        <v>246</v>
      </c>
      <c r="F123" s="164">
        <v>0</v>
      </c>
      <c r="G123" s="164" t="s">
        <v>246</v>
      </c>
      <c r="H123" s="164">
        <v>0</v>
      </c>
    </row>
    <row r="124" spans="3:8" ht="13" thickBot="1" x14ac:dyDescent="0.3">
      <c r="C124" s="165" t="s">
        <v>249</v>
      </c>
      <c r="D124" s="165"/>
      <c r="E124" s="166">
        <f>SUM(E120:E123)</f>
        <v>0</v>
      </c>
      <c r="F124" s="166">
        <f>SUM(F120:F123)</f>
        <v>0</v>
      </c>
      <c r="G124" s="166">
        <f>SUM(G120:G123)</f>
        <v>0</v>
      </c>
      <c r="H124" s="166">
        <f>SUM(H120:H123)</f>
        <v>0</v>
      </c>
    </row>
    <row r="125" spans="3:8" ht="13" thickTop="1" x14ac:dyDescent="0.25">
      <c r="C125" s="139"/>
      <c r="D125" s="139"/>
      <c r="E125" s="167"/>
      <c r="F125" s="167"/>
      <c r="G125" s="167"/>
      <c r="H125" s="167"/>
    </row>
    <row r="126" spans="3:8" x14ac:dyDescent="0.25">
      <c r="C126" s="790">
        <f>C134-1</f>
        <v>2024</v>
      </c>
      <c r="D126" s="791"/>
      <c r="E126" s="792"/>
      <c r="F126" s="792"/>
      <c r="G126" s="792"/>
      <c r="H126" s="792"/>
    </row>
    <row r="127" spans="3:8" x14ac:dyDescent="0.25">
      <c r="C127" s="791" t="s">
        <v>242</v>
      </c>
      <c r="D127" s="791"/>
      <c r="E127" s="792">
        <v>0</v>
      </c>
      <c r="F127" s="792">
        <v>0</v>
      </c>
      <c r="G127" s="792">
        <v>0</v>
      </c>
      <c r="H127" s="792">
        <v>0</v>
      </c>
    </row>
    <row r="128" spans="3:8" x14ac:dyDescent="0.25">
      <c r="C128" s="793" t="s">
        <v>195</v>
      </c>
      <c r="D128" s="793"/>
      <c r="E128" s="792">
        <v>0</v>
      </c>
      <c r="F128" s="792">
        <v>0</v>
      </c>
      <c r="G128" s="792" t="s">
        <v>246</v>
      </c>
      <c r="H128" s="792" t="s">
        <v>246</v>
      </c>
    </row>
    <row r="129" spans="3:8" x14ac:dyDescent="0.25">
      <c r="C129" s="791" t="s">
        <v>245</v>
      </c>
      <c r="D129" s="791"/>
      <c r="E129" s="792" t="s">
        <v>246</v>
      </c>
      <c r="F129" s="792" t="s">
        <v>246</v>
      </c>
      <c r="G129" s="792" t="s">
        <v>246</v>
      </c>
      <c r="H129" s="792" t="s">
        <v>246</v>
      </c>
    </row>
    <row r="130" spans="3:8" ht="13" thickBot="1" x14ac:dyDescent="0.3">
      <c r="C130" s="791" t="s">
        <v>247</v>
      </c>
      <c r="D130" s="791"/>
      <c r="E130" s="794" t="s">
        <v>246</v>
      </c>
      <c r="F130" s="794">
        <v>0</v>
      </c>
      <c r="G130" s="794" t="s">
        <v>246</v>
      </c>
      <c r="H130" s="794">
        <v>0</v>
      </c>
    </row>
    <row r="131" spans="3:8" ht="13" thickBot="1" x14ac:dyDescent="0.3">
      <c r="C131" s="1039" t="s">
        <v>248</v>
      </c>
      <c r="D131" s="1039"/>
      <c r="E131" s="795" t="s">
        <v>246</v>
      </c>
      <c r="F131" s="795">
        <v>0</v>
      </c>
      <c r="G131" s="795" t="s">
        <v>246</v>
      </c>
      <c r="H131" s="795">
        <v>0</v>
      </c>
    </row>
    <row r="132" spans="3:8" ht="13.5" thickTop="1" thickBot="1" x14ac:dyDescent="0.3">
      <c r="C132" s="796" t="s">
        <v>249</v>
      </c>
      <c r="D132" s="796"/>
      <c r="E132" s="795">
        <f>SUM(E127:E131)</f>
        <v>0</v>
      </c>
      <c r="F132" s="795">
        <f>SUM(F127:F131)</f>
        <v>0</v>
      </c>
      <c r="G132" s="795">
        <f>SUM(G127:G131)</f>
        <v>0</v>
      </c>
      <c r="H132" s="795">
        <f>SUM(H127:H131)</f>
        <v>0</v>
      </c>
    </row>
    <row r="133" spans="3:8" ht="13" thickTop="1" x14ac:dyDescent="0.25">
      <c r="C133" s="139"/>
      <c r="D133" s="139"/>
      <c r="E133" s="167"/>
      <c r="F133" s="167"/>
      <c r="G133" s="167"/>
      <c r="H133" s="167"/>
    </row>
    <row r="134" spans="3:8" x14ac:dyDescent="0.25">
      <c r="C134" s="699">
        <f>C142-1</f>
        <v>2025</v>
      </c>
      <c r="D134" s="699"/>
      <c r="E134" s="830"/>
      <c r="F134" s="830"/>
      <c r="G134" s="830"/>
      <c r="H134" s="830"/>
    </row>
    <row r="135" spans="3:8" x14ac:dyDescent="0.25">
      <c r="C135" s="703" t="s">
        <v>242</v>
      </c>
      <c r="D135" s="703"/>
      <c r="E135" s="704">
        <v>0</v>
      </c>
      <c r="F135" s="704">
        <v>0</v>
      </c>
      <c r="G135" s="704">
        <v>0</v>
      </c>
      <c r="H135" s="704">
        <v>0</v>
      </c>
    </row>
    <row r="136" spans="3:8" x14ac:dyDescent="0.25">
      <c r="C136" s="703" t="s">
        <v>195</v>
      </c>
      <c r="D136" s="703"/>
      <c r="E136" s="704">
        <v>0</v>
      </c>
      <c r="F136" s="704">
        <v>0</v>
      </c>
      <c r="G136" s="704" t="s">
        <v>246</v>
      </c>
      <c r="H136" s="704" t="s">
        <v>246</v>
      </c>
    </row>
    <row r="137" spans="3:8" x14ac:dyDescent="0.25">
      <c r="C137" s="831" t="s">
        <v>245</v>
      </c>
      <c r="D137" s="831"/>
      <c r="E137" s="704" t="s">
        <v>246</v>
      </c>
      <c r="F137" s="704" t="s">
        <v>246</v>
      </c>
      <c r="G137" s="704" t="s">
        <v>246</v>
      </c>
      <c r="H137" s="704" t="s">
        <v>246</v>
      </c>
    </row>
    <row r="138" spans="3:8" x14ac:dyDescent="0.25">
      <c r="C138" s="703" t="s">
        <v>247</v>
      </c>
      <c r="D138" s="703"/>
      <c r="E138" s="704" t="s">
        <v>246</v>
      </c>
      <c r="F138" s="704">
        <v>0</v>
      </c>
      <c r="G138" s="704">
        <v>0</v>
      </c>
      <c r="H138" s="704">
        <v>0</v>
      </c>
    </row>
    <row r="139" spans="3:8" ht="13" thickBot="1" x14ac:dyDescent="0.3">
      <c r="C139" s="703" t="s">
        <v>248</v>
      </c>
      <c r="D139" s="703"/>
      <c r="E139" s="705" t="s">
        <v>246</v>
      </c>
      <c r="F139" s="705">
        <v>0</v>
      </c>
      <c r="G139" s="705" t="s">
        <v>246</v>
      </c>
      <c r="H139" s="705">
        <v>0</v>
      </c>
    </row>
    <row r="140" spans="3:8" ht="13" thickBot="1" x14ac:dyDescent="0.3">
      <c r="C140" s="1035" t="s">
        <v>249</v>
      </c>
      <c r="D140" s="1035"/>
      <c r="E140" s="707">
        <f>SUM(E135:E139)</f>
        <v>0</v>
      </c>
      <c r="F140" s="707">
        <f>SUM(F135:F139)</f>
        <v>0</v>
      </c>
      <c r="G140" s="707">
        <f>SUM(G135:G139)</f>
        <v>0</v>
      </c>
      <c r="H140" s="707">
        <f>SUM(H135:H139)</f>
        <v>0</v>
      </c>
    </row>
    <row r="141" spans="3:8" ht="13" thickTop="1" x14ac:dyDescent="0.25">
      <c r="C141" s="168"/>
      <c r="D141" s="168"/>
      <c r="E141" s="167"/>
      <c r="F141" s="167"/>
      <c r="G141" s="167"/>
      <c r="H141" s="167"/>
    </row>
    <row r="142" spans="3:8" x14ac:dyDescent="0.25">
      <c r="C142" s="699">
        <f>C150-1</f>
        <v>2026</v>
      </c>
      <c r="D142" s="699"/>
      <c r="E142" s="830"/>
      <c r="F142" s="830"/>
      <c r="G142" s="830"/>
      <c r="H142" s="830"/>
    </row>
    <row r="143" spans="3:8" x14ac:dyDescent="0.25">
      <c r="C143" s="703" t="s">
        <v>242</v>
      </c>
      <c r="D143" s="703"/>
      <c r="E143" s="704">
        <v>0</v>
      </c>
      <c r="F143" s="704">
        <v>0</v>
      </c>
      <c r="G143" s="704">
        <v>0</v>
      </c>
      <c r="H143" s="704">
        <v>0</v>
      </c>
    </row>
    <row r="144" spans="3:8" x14ac:dyDescent="0.25">
      <c r="C144" s="703" t="s">
        <v>195</v>
      </c>
      <c r="D144" s="703"/>
      <c r="E144" s="704">
        <v>0</v>
      </c>
      <c r="F144" s="704">
        <v>0</v>
      </c>
      <c r="G144" s="704" t="s">
        <v>246</v>
      </c>
      <c r="H144" s="704" t="s">
        <v>246</v>
      </c>
    </row>
    <row r="145" spans="3:8" x14ac:dyDescent="0.25">
      <c r="C145" s="831" t="s">
        <v>245</v>
      </c>
      <c r="D145" s="831"/>
      <c r="E145" s="704" t="s">
        <v>246</v>
      </c>
      <c r="F145" s="704" t="s">
        <v>246</v>
      </c>
      <c r="G145" s="704" t="s">
        <v>246</v>
      </c>
      <c r="H145" s="704" t="s">
        <v>246</v>
      </c>
    </row>
    <row r="146" spans="3:8" x14ac:dyDescent="0.25">
      <c r="C146" s="703" t="s">
        <v>247</v>
      </c>
      <c r="D146" s="703"/>
      <c r="E146" s="704">
        <v>0</v>
      </c>
      <c r="F146" s="704">
        <v>0</v>
      </c>
      <c r="G146" s="704">
        <v>0</v>
      </c>
      <c r="H146" s="704">
        <v>0</v>
      </c>
    </row>
    <row r="147" spans="3:8" ht="13" thickBot="1" x14ac:dyDescent="0.3">
      <c r="C147" s="703" t="s">
        <v>248</v>
      </c>
      <c r="D147" s="703"/>
      <c r="E147" s="705" t="s">
        <v>246</v>
      </c>
      <c r="F147" s="705">
        <v>0</v>
      </c>
      <c r="G147" s="705" t="s">
        <v>246</v>
      </c>
      <c r="H147" s="705">
        <v>0</v>
      </c>
    </row>
    <row r="148" spans="3:8" ht="13" thickBot="1" x14ac:dyDescent="0.3">
      <c r="C148" s="1035" t="s">
        <v>249</v>
      </c>
      <c r="D148" s="1035"/>
      <c r="E148" s="707">
        <f>SUM(E143:E147)</f>
        <v>0</v>
      </c>
      <c r="F148" s="707">
        <f t="shared" ref="F148:G148" si="14">SUM(F143:F147)</f>
        <v>0</v>
      </c>
      <c r="G148" s="707">
        <f t="shared" si="14"/>
        <v>0</v>
      </c>
      <c r="H148" s="707">
        <f>SUM(H143:H147)</f>
        <v>0</v>
      </c>
    </row>
    <row r="149" spans="3:8" ht="13" thickTop="1" x14ac:dyDescent="0.25">
      <c r="C149" s="168"/>
      <c r="D149" s="168"/>
      <c r="E149" s="167"/>
      <c r="F149" s="167"/>
      <c r="G149" s="167"/>
      <c r="H149" s="167"/>
    </row>
    <row r="150" spans="3:8" x14ac:dyDescent="0.25">
      <c r="C150" s="699">
        <f>C158-1</f>
        <v>2027</v>
      </c>
      <c r="D150" s="699"/>
      <c r="E150" s="830"/>
      <c r="F150" s="830"/>
      <c r="G150" s="830"/>
      <c r="H150" s="830"/>
    </row>
    <row r="151" spans="3:8" x14ac:dyDescent="0.25">
      <c r="C151" s="703" t="s">
        <v>242</v>
      </c>
      <c r="D151" s="703"/>
      <c r="E151" s="704">
        <v>0</v>
      </c>
      <c r="F151" s="704">
        <v>0</v>
      </c>
      <c r="G151" s="704">
        <v>0</v>
      </c>
      <c r="H151" s="704">
        <v>0</v>
      </c>
    </row>
    <row r="152" spans="3:8" x14ac:dyDescent="0.25">
      <c r="C152" s="703" t="s">
        <v>195</v>
      </c>
      <c r="D152" s="703"/>
      <c r="E152" s="704">
        <v>0</v>
      </c>
      <c r="F152" s="704">
        <v>0</v>
      </c>
      <c r="G152" s="704">
        <v>0</v>
      </c>
      <c r="H152" s="704">
        <v>0</v>
      </c>
    </row>
    <row r="153" spans="3:8" x14ac:dyDescent="0.25">
      <c r="C153" s="831" t="s">
        <v>245</v>
      </c>
      <c r="D153" s="831"/>
      <c r="E153" s="704" t="s">
        <v>246</v>
      </c>
      <c r="F153" s="704" t="s">
        <v>246</v>
      </c>
      <c r="G153" s="704" t="s">
        <v>246</v>
      </c>
      <c r="H153" s="704" t="s">
        <v>246</v>
      </c>
    </row>
    <row r="154" spans="3:8" x14ac:dyDescent="0.25">
      <c r="C154" s="703" t="s">
        <v>247</v>
      </c>
      <c r="D154" s="703"/>
      <c r="E154" s="704">
        <v>0</v>
      </c>
      <c r="F154" s="704">
        <v>0</v>
      </c>
      <c r="G154" s="704">
        <v>0</v>
      </c>
      <c r="H154" s="704">
        <v>0</v>
      </c>
    </row>
    <row r="155" spans="3:8" ht="13" thickBot="1" x14ac:dyDescent="0.3">
      <c r="C155" s="703" t="s">
        <v>248</v>
      </c>
      <c r="D155" s="703"/>
      <c r="E155" s="705" t="s">
        <v>246</v>
      </c>
      <c r="F155" s="705">
        <v>0</v>
      </c>
      <c r="G155" s="705">
        <v>0</v>
      </c>
      <c r="H155" s="705">
        <v>0</v>
      </c>
    </row>
    <row r="156" spans="3:8" ht="13" thickBot="1" x14ac:dyDescent="0.3">
      <c r="C156" s="1035" t="s">
        <v>249</v>
      </c>
      <c r="D156" s="1035"/>
      <c r="E156" s="707">
        <f>SUM(E151:E155)</f>
        <v>0</v>
      </c>
      <c r="F156" s="707">
        <f t="shared" ref="F156:H156" si="15">SUM(F151:F155)</f>
        <v>0</v>
      </c>
      <c r="G156" s="707">
        <f t="shared" si="15"/>
        <v>0</v>
      </c>
      <c r="H156" s="707">
        <f t="shared" si="15"/>
        <v>0</v>
      </c>
    </row>
    <row r="157" spans="3:8" ht="13" thickTop="1" x14ac:dyDescent="0.25"/>
    <row r="158" spans="3:8" x14ac:dyDescent="0.25">
      <c r="C158" s="159">
        <f>C166-1</f>
        <v>2028</v>
      </c>
      <c r="D158" s="159"/>
      <c r="E158" s="167"/>
      <c r="F158" s="167"/>
      <c r="G158" s="167"/>
      <c r="H158" s="167"/>
    </row>
    <row r="159" spans="3:8" x14ac:dyDescent="0.25">
      <c r="C159" s="162" t="s">
        <v>242</v>
      </c>
      <c r="D159" s="162"/>
      <c r="E159" s="163">
        <v>0</v>
      </c>
      <c r="F159" s="163">
        <v>0</v>
      </c>
      <c r="G159" s="163">
        <v>0</v>
      </c>
      <c r="H159" s="163">
        <v>0</v>
      </c>
    </row>
    <row r="160" spans="3:8" x14ac:dyDescent="0.25">
      <c r="C160" s="162" t="s">
        <v>195</v>
      </c>
      <c r="D160" s="162"/>
      <c r="E160" s="163">
        <v>0</v>
      </c>
      <c r="F160" s="163">
        <v>0</v>
      </c>
      <c r="G160" s="163">
        <v>0</v>
      </c>
      <c r="H160" s="163">
        <v>0</v>
      </c>
    </row>
    <row r="161" spans="3:8" x14ac:dyDescent="0.25">
      <c r="C161" s="447" t="s">
        <v>245</v>
      </c>
      <c r="D161" s="447"/>
      <c r="E161" s="163" t="s">
        <v>246</v>
      </c>
      <c r="F161" s="163" t="s">
        <v>246</v>
      </c>
      <c r="G161" s="163" t="s">
        <v>246</v>
      </c>
      <c r="H161" s="163" t="s">
        <v>246</v>
      </c>
    </row>
    <row r="162" spans="3:8" x14ac:dyDescent="0.25">
      <c r="C162" s="162" t="s">
        <v>247</v>
      </c>
      <c r="D162" s="162"/>
      <c r="E162" s="163">
        <v>0</v>
      </c>
      <c r="F162" s="163">
        <v>0</v>
      </c>
      <c r="G162" s="163">
        <v>0</v>
      </c>
      <c r="H162" s="163">
        <v>0</v>
      </c>
    </row>
    <row r="163" spans="3:8" ht="13" thickBot="1" x14ac:dyDescent="0.3">
      <c r="C163" s="162" t="s">
        <v>248</v>
      </c>
      <c r="D163" s="162"/>
      <c r="E163" s="164" t="s">
        <v>246</v>
      </c>
      <c r="F163" s="164">
        <v>0</v>
      </c>
      <c r="G163" s="164">
        <v>0</v>
      </c>
      <c r="H163" s="164">
        <v>0</v>
      </c>
    </row>
    <row r="164" spans="3:8" ht="13" thickBot="1" x14ac:dyDescent="0.3">
      <c r="C164" s="945" t="s">
        <v>249</v>
      </c>
      <c r="D164" s="945"/>
      <c r="E164" s="166">
        <f>SUM(E159:E163)</f>
        <v>0</v>
      </c>
      <c r="F164" s="166">
        <f t="shared" ref="F164:H164" si="16">SUM(F159:F163)</f>
        <v>0</v>
      </c>
      <c r="G164" s="166">
        <f t="shared" si="16"/>
        <v>0</v>
      </c>
      <c r="H164" s="166">
        <f t="shared" si="16"/>
        <v>0</v>
      </c>
    </row>
    <row r="165" spans="3:8" ht="13" thickTop="1" x14ac:dyDescent="0.25"/>
    <row r="166" spans="3:8" x14ac:dyDescent="0.25">
      <c r="C166" s="159">
        <f>C174-1</f>
        <v>2029</v>
      </c>
      <c r="D166" s="159"/>
      <c r="E166" s="167"/>
      <c r="F166" s="167"/>
      <c r="G166" s="167"/>
      <c r="H166" s="167"/>
    </row>
    <row r="167" spans="3:8" x14ac:dyDescent="0.25">
      <c r="C167" s="162" t="s">
        <v>242</v>
      </c>
      <c r="D167" s="162"/>
      <c r="E167" s="163">
        <v>0</v>
      </c>
      <c r="F167" s="163">
        <v>0</v>
      </c>
      <c r="G167" s="163">
        <v>0</v>
      </c>
      <c r="H167" s="163">
        <v>0</v>
      </c>
    </row>
    <row r="168" spans="3:8" x14ac:dyDescent="0.25">
      <c r="C168" s="162" t="s">
        <v>195</v>
      </c>
      <c r="D168" s="162"/>
      <c r="E168" s="163">
        <v>0</v>
      </c>
      <c r="F168" s="163">
        <v>0</v>
      </c>
      <c r="G168" s="163">
        <v>0</v>
      </c>
      <c r="H168" s="163">
        <v>0</v>
      </c>
    </row>
    <row r="169" spans="3:8" x14ac:dyDescent="0.25">
      <c r="C169" s="447" t="s">
        <v>245</v>
      </c>
      <c r="D169" s="447"/>
      <c r="E169" s="163" t="s">
        <v>246</v>
      </c>
      <c r="F169" s="163" t="s">
        <v>246</v>
      </c>
      <c r="G169" s="163" t="s">
        <v>246</v>
      </c>
      <c r="H169" s="163" t="s">
        <v>246</v>
      </c>
    </row>
    <row r="170" spans="3:8" x14ac:dyDescent="0.25">
      <c r="C170" s="162" t="s">
        <v>247</v>
      </c>
      <c r="D170" s="162"/>
      <c r="E170" s="163">
        <v>0</v>
      </c>
      <c r="F170" s="163">
        <v>0</v>
      </c>
      <c r="G170" s="163">
        <v>0</v>
      </c>
      <c r="H170" s="163">
        <v>0</v>
      </c>
    </row>
    <row r="171" spans="3:8" ht="13" thickBot="1" x14ac:dyDescent="0.3">
      <c r="C171" s="162" t="s">
        <v>248</v>
      </c>
      <c r="D171" s="162"/>
      <c r="E171" s="164" t="s">
        <v>246</v>
      </c>
      <c r="F171" s="164">
        <v>0</v>
      </c>
      <c r="G171" s="164">
        <v>0</v>
      </c>
      <c r="H171" s="164">
        <v>0</v>
      </c>
    </row>
    <row r="172" spans="3:8" ht="13" thickBot="1" x14ac:dyDescent="0.3">
      <c r="C172" s="945" t="s">
        <v>249</v>
      </c>
      <c r="D172" s="945"/>
      <c r="E172" s="166">
        <f>SUM(E167:E171)</f>
        <v>0</v>
      </c>
      <c r="F172" s="166">
        <f t="shared" ref="F172:H172" si="17">SUM(F167:F171)</f>
        <v>0</v>
      </c>
      <c r="G172" s="166">
        <f t="shared" si="17"/>
        <v>0</v>
      </c>
      <c r="H172" s="166">
        <f t="shared" si="17"/>
        <v>0</v>
      </c>
    </row>
    <row r="173" spans="3:8" ht="13" thickTop="1" x14ac:dyDescent="0.25"/>
    <row r="174" spans="3:8" x14ac:dyDescent="0.25">
      <c r="C174" s="159">
        <f>C182-1</f>
        <v>2030</v>
      </c>
      <c r="D174" s="159"/>
      <c r="E174" s="167"/>
      <c r="F174" s="167"/>
      <c r="G174" s="167"/>
      <c r="H174" s="167"/>
    </row>
    <row r="175" spans="3:8" x14ac:dyDescent="0.25">
      <c r="C175" s="162" t="s">
        <v>242</v>
      </c>
      <c r="D175" s="162"/>
      <c r="E175" s="163">
        <v>0</v>
      </c>
      <c r="F175" s="163">
        <v>0</v>
      </c>
      <c r="G175" s="163">
        <v>0</v>
      </c>
      <c r="H175" s="163">
        <v>0</v>
      </c>
    </row>
    <row r="176" spans="3:8" x14ac:dyDescent="0.25">
      <c r="C176" s="162" t="s">
        <v>195</v>
      </c>
      <c r="D176" s="162"/>
      <c r="E176" s="163">
        <v>0</v>
      </c>
      <c r="F176" s="163">
        <v>0</v>
      </c>
      <c r="G176" s="163">
        <v>0</v>
      </c>
      <c r="H176" s="163">
        <v>0</v>
      </c>
    </row>
    <row r="177" spans="3:8" x14ac:dyDescent="0.25">
      <c r="C177" s="447" t="s">
        <v>245</v>
      </c>
      <c r="D177" s="447"/>
      <c r="E177" s="163" t="s">
        <v>246</v>
      </c>
      <c r="F177" s="163" t="s">
        <v>246</v>
      </c>
      <c r="G177" s="163" t="s">
        <v>246</v>
      </c>
      <c r="H177" s="163" t="s">
        <v>246</v>
      </c>
    </row>
    <row r="178" spans="3:8" x14ac:dyDescent="0.25">
      <c r="C178" s="162" t="s">
        <v>247</v>
      </c>
      <c r="D178" s="162"/>
      <c r="E178" s="163">
        <v>0</v>
      </c>
      <c r="F178" s="163">
        <v>0</v>
      </c>
      <c r="G178" s="163">
        <v>0</v>
      </c>
      <c r="H178" s="163">
        <v>0</v>
      </c>
    </row>
    <row r="179" spans="3:8" ht="13" thickBot="1" x14ac:dyDescent="0.3">
      <c r="C179" s="162" t="s">
        <v>248</v>
      </c>
      <c r="D179" s="162"/>
      <c r="E179" s="164" t="s">
        <v>246</v>
      </c>
      <c r="F179" s="164">
        <v>0</v>
      </c>
      <c r="G179" s="164">
        <v>0</v>
      </c>
      <c r="H179" s="164">
        <v>0</v>
      </c>
    </row>
    <row r="180" spans="3:8" ht="13" thickBot="1" x14ac:dyDescent="0.3">
      <c r="C180" s="945" t="s">
        <v>249</v>
      </c>
      <c r="D180" s="945"/>
      <c r="E180" s="166">
        <f>SUM(E175:E179)</f>
        <v>0</v>
      </c>
      <c r="F180" s="166">
        <f t="shared" ref="F180:H180" si="18">SUM(F175:F179)</f>
        <v>0</v>
      </c>
      <c r="G180" s="166">
        <f t="shared" si="18"/>
        <v>0</v>
      </c>
      <c r="H180" s="166">
        <f t="shared" si="18"/>
        <v>0</v>
      </c>
    </row>
    <row r="181" spans="3:8" ht="13" thickTop="1" x14ac:dyDescent="0.25"/>
    <row r="182" spans="3:8" x14ac:dyDescent="0.25">
      <c r="C182" s="159">
        <f>C190-1</f>
        <v>2031</v>
      </c>
      <c r="D182" s="159"/>
      <c r="E182" s="167"/>
      <c r="F182" s="167"/>
      <c r="G182" s="167"/>
      <c r="H182" s="167"/>
    </row>
    <row r="183" spans="3:8" x14ac:dyDescent="0.25">
      <c r="C183" s="162" t="s">
        <v>242</v>
      </c>
      <c r="D183" s="162"/>
      <c r="E183" s="163">
        <v>0</v>
      </c>
      <c r="F183" s="163">
        <v>0</v>
      </c>
      <c r="G183" s="163">
        <v>0</v>
      </c>
      <c r="H183" s="163">
        <v>0</v>
      </c>
    </row>
    <row r="184" spans="3:8" x14ac:dyDescent="0.25">
      <c r="C184" s="162" t="s">
        <v>195</v>
      </c>
      <c r="D184" s="162"/>
      <c r="E184" s="163">
        <v>0</v>
      </c>
      <c r="F184" s="163">
        <v>0</v>
      </c>
      <c r="G184" s="163">
        <v>0</v>
      </c>
      <c r="H184" s="163">
        <v>0</v>
      </c>
    </row>
    <row r="185" spans="3:8" x14ac:dyDescent="0.25">
      <c r="C185" s="447" t="s">
        <v>245</v>
      </c>
      <c r="D185" s="447"/>
      <c r="E185" s="163" t="s">
        <v>246</v>
      </c>
      <c r="F185" s="163" t="s">
        <v>246</v>
      </c>
      <c r="G185" s="163" t="s">
        <v>246</v>
      </c>
      <c r="H185" s="163" t="s">
        <v>246</v>
      </c>
    </row>
    <row r="186" spans="3:8" x14ac:dyDescent="0.25">
      <c r="C186" s="162" t="s">
        <v>247</v>
      </c>
      <c r="D186" s="162"/>
      <c r="E186" s="163">
        <v>0</v>
      </c>
      <c r="F186" s="163">
        <v>0</v>
      </c>
      <c r="G186" s="163">
        <v>0</v>
      </c>
      <c r="H186" s="163">
        <v>0</v>
      </c>
    </row>
    <row r="187" spans="3:8" ht="13" thickBot="1" x14ac:dyDescent="0.3">
      <c r="C187" s="162" t="s">
        <v>248</v>
      </c>
      <c r="D187" s="162"/>
      <c r="E187" s="164" t="s">
        <v>246</v>
      </c>
      <c r="F187" s="164">
        <v>0</v>
      </c>
      <c r="G187" s="164">
        <v>0</v>
      </c>
      <c r="H187" s="164">
        <v>0</v>
      </c>
    </row>
    <row r="188" spans="3:8" ht="13" thickBot="1" x14ac:dyDescent="0.3">
      <c r="C188" s="945" t="s">
        <v>249</v>
      </c>
      <c r="D188" s="945"/>
      <c r="E188" s="166">
        <f>SUM(E183:E187)</f>
        <v>0</v>
      </c>
      <c r="F188" s="166">
        <f t="shared" ref="F188:H188" si="19">SUM(F183:F187)</f>
        <v>0</v>
      </c>
      <c r="G188" s="166">
        <f t="shared" si="19"/>
        <v>0</v>
      </c>
      <c r="H188" s="166">
        <f t="shared" si="19"/>
        <v>0</v>
      </c>
    </row>
    <row r="189" spans="3:8" ht="13" thickTop="1" x14ac:dyDescent="0.25"/>
    <row r="190" spans="3:8" x14ac:dyDescent="0.25">
      <c r="C190" s="159">
        <f>C198-1</f>
        <v>2032</v>
      </c>
      <c r="D190" s="159"/>
      <c r="E190" s="167"/>
      <c r="F190" s="167"/>
      <c r="G190" s="167"/>
      <c r="H190" s="167"/>
    </row>
    <row r="191" spans="3:8" x14ac:dyDescent="0.25">
      <c r="C191" s="162" t="s">
        <v>242</v>
      </c>
      <c r="D191" s="162"/>
      <c r="E191" s="163">
        <v>0</v>
      </c>
      <c r="F191" s="163">
        <v>0</v>
      </c>
      <c r="G191" s="163">
        <v>0</v>
      </c>
      <c r="H191" s="163">
        <v>0</v>
      </c>
    </row>
    <row r="192" spans="3:8" x14ac:dyDescent="0.25">
      <c r="C192" s="162" t="s">
        <v>195</v>
      </c>
      <c r="D192" s="162"/>
      <c r="E192" s="163">
        <v>0</v>
      </c>
      <c r="F192" s="163">
        <v>0</v>
      </c>
      <c r="G192" s="163">
        <v>0</v>
      </c>
      <c r="H192" s="163">
        <v>0</v>
      </c>
    </row>
    <row r="193" spans="3:8" x14ac:dyDescent="0.25">
      <c r="C193" s="447" t="s">
        <v>245</v>
      </c>
      <c r="D193" s="447"/>
      <c r="E193" s="163" t="s">
        <v>246</v>
      </c>
      <c r="F193" s="163" t="s">
        <v>246</v>
      </c>
      <c r="G193" s="163" t="s">
        <v>246</v>
      </c>
      <c r="H193" s="163" t="s">
        <v>246</v>
      </c>
    </row>
    <row r="194" spans="3:8" x14ac:dyDescent="0.25">
      <c r="C194" s="162" t="s">
        <v>247</v>
      </c>
      <c r="D194" s="162"/>
      <c r="E194" s="163">
        <v>0</v>
      </c>
      <c r="F194" s="163">
        <v>0</v>
      </c>
      <c r="G194" s="163">
        <v>0</v>
      </c>
      <c r="H194" s="163">
        <v>0</v>
      </c>
    </row>
    <row r="195" spans="3:8" ht="13" thickBot="1" x14ac:dyDescent="0.3">
      <c r="C195" s="162" t="s">
        <v>248</v>
      </c>
      <c r="D195" s="162"/>
      <c r="E195" s="164" t="s">
        <v>246</v>
      </c>
      <c r="F195" s="164">
        <v>0</v>
      </c>
      <c r="G195" s="164">
        <v>0</v>
      </c>
      <c r="H195" s="164">
        <v>0</v>
      </c>
    </row>
    <row r="196" spans="3:8" ht="13" thickBot="1" x14ac:dyDescent="0.3">
      <c r="C196" s="945" t="s">
        <v>249</v>
      </c>
      <c r="D196" s="945"/>
      <c r="E196" s="166">
        <f>SUM(E191:E195)</f>
        <v>0</v>
      </c>
      <c r="F196" s="166">
        <f t="shared" ref="F196:H196" si="20">SUM(F191:F195)</f>
        <v>0</v>
      </c>
      <c r="G196" s="166">
        <f t="shared" si="20"/>
        <v>0</v>
      </c>
      <c r="H196" s="166">
        <f t="shared" si="20"/>
        <v>0</v>
      </c>
    </row>
    <row r="197" spans="3:8" ht="13" thickTop="1" x14ac:dyDescent="0.25"/>
    <row r="198" spans="3:8" x14ac:dyDescent="0.25">
      <c r="C198" s="159">
        <f>'[2]Cover Page'!T2</f>
        <v>2033</v>
      </c>
      <c r="D198" s="159"/>
      <c r="E198" s="167"/>
      <c r="F198" s="167"/>
      <c r="G198" s="167"/>
      <c r="H198" s="167"/>
    </row>
    <row r="199" spans="3:8" x14ac:dyDescent="0.25">
      <c r="C199" s="162" t="s">
        <v>242</v>
      </c>
      <c r="D199" s="162"/>
      <c r="E199" s="163">
        <v>0</v>
      </c>
      <c r="F199" s="163">
        <v>0</v>
      </c>
      <c r="G199" s="163">
        <v>0</v>
      </c>
      <c r="H199" s="163">
        <v>0</v>
      </c>
    </row>
    <row r="200" spans="3:8" x14ac:dyDescent="0.25">
      <c r="C200" s="162" t="s">
        <v>195</v>
      </c>
      <c r="D200" s="162"/>
      <c r="E200" s="163">
        <v>0</v>
      </c>
      <c r="F200" s="163">
        <v>0</v>
      </c>
      <c r="G200" s="163">
        <v>0</v>
      </c>
      <c r="H200" s="163">
        <v>0</v>
      </c>
    </row>
    <row r="201" spans="3:8" x14ac:dyDescent="0.25">
      <c r="C201" s="447" t="s">
        <v>245</v>
      </c>
      <c r="D201" s="447"/>
      <c r="E201" s="163" t="s">
        <v>246</v>
      </c>
      <c r="F201" s="163" t="s">
        <v>246</v>
      </c>
      <c r="G201" s="163" t="s">
        <v>246</v>
      </c>
      <c r="H201" s="163" t="s">
        <v>246</v>
      </c>
    </row>
    <row r="202" spans="3:8" x14ac:dyDescent="0.25">
      <c r="C202" s="162" t="s">
        <v>247</v>
      </c>
      <c r="D202" s="162"/>
      <c r="E202" s="163">
        <v>0</v>
      </c>
      <c r="F202" s="163">
        <v>0</v>
      </c>
      <c r="G202" s="163">
        <v>0</v>
      </c>
      <c r="H202" s="163">
        <v>0</v>
      </c>
    </row>
    <row r="203" spans="3:8" ht="13" thickBot="1" x14ac:dyDescent="0.3">
      <c r="C203" s="162" t="s">
        <v>248</v>
      </c>
      <c r="D203" s="162"/>
      <c r="E203" s="164" t="s">
        <v>246</v>
      </c>
      <c r="F203" s="164">
        <v>0</v>
      </c>
      <c r="G203" s="164">
        <v>0</v>
      </c>
      <c r="H203" s="164">
        <v>0</v>
      </c>
    </row>
    <row r="204" spans="3:8" ht="13" thickBot="1" x14ac:dyDescent="0.3">
      <c r="C204" s="945" t="s">
        <v>249</v>
      </c>
      <c r="D204" s="945"/>
      <c r="E204" s="166">
        <f>SUM(E199:E203)</f>
        <v>0</v>
      </c>
      <c r="F204" s="166">
        <f t="shared" ref="F204:H204" si="21">SUM(F199:F203)</f>
        <v>0</v>
      </c>
      <c r="G204" s="166">
        <f t="shared" si="21"/>
        <v>0</v>
      </c>
      <c r="H204" s="166">
        <f t="shared" si="21"/>
        <v>0</v>
      </c>
    </row>
    <row r="205" spans="3:8" ht="13" thickTop="1" x14ac:dyDescent="0.25">
      <c r="C205" s="139"/>
      <c r="D205" s="139"/>
      <c r="E205" s="506"/>
      <c r="F205" s="507"/>
      <c r="G205" s="507"/>
      <c r="H205" s="507"/>
    </row>
    <row r="206" spans="3:8" ht="13.4" hidden="1" customHeight="1" x14ac:dyDescent="0.25">
      <c r="C206" s="287" t="s">
        <v>161</v>
      </c>
      <c r="D206" s="157"/>
      <c r="E206" s="506"/>
      <c r="F206" s="507"/>
      <c r="G206" s="507"/>
      <c r="H206" s="507"/>
    </row>
    <row r="207" spans="3:8" ht="13.4" hidden="1" customHeight="1" x14ac:dyDescent="0.25">
      <c r="C207" s="149" t="s">
        <v>787</v>
      </c>
      <c r="D207" s="149"/>
      <c r="E207" s="506"/>
      <c r="F207" s="507"/>
      <c r="G207" s="507"/>
      <c r="H207" s="507"/>
    </row>
    <row r="208" spans="3:8" ht="13.4" hidden="1" customHeight="1" x14ac:dyDescent="0.25">
      <c r="C208" s="158"/>
      <c r="D208" s="158"/>
      <c r="E208" s="506"/>
      <c r="F208" s="507"/>
      <c r="G208" s="507"/>
      <c r="H208" s="507"/>
    </row>
    <row r="209" spans="3:15" ht="44.25" hidden="1" customHeight="1" x14ac:dyDescent="0.25">
      <c r="C209" s="509"/>
      <c r="D209" s="509"/>
      <c r="E209" s="510" t="s">
        <v>148</v>
      </c>
      <c r="F209" s="510" t="s">
        <v>239</v>
      </c>
      <c r="G209" s="510" t="s">
        <v>240</v>
      </c>
      <c r="H209" s="510" t="s">
        <v>241</v>
      </c>
    </row>
    <row r="210" spans="3:15" ht="13.4" hidden="1" customHeight="1" x14ac:dyDescent="0.25">
      <c r="C210" s="509"/>
      <c r="D210" s="509"/>
      <c r="E210" s="510" t="s">
        <v>144</v>
      </c>
      <c r="F210" s="510" t="s">
        <v>144</v>
      </c>
      <c r="G210" s="510" t="s">
        <v>144</v>
      </c>
      <c r="H210" s="510" t="s">
        <v>144</v>
      </c>
      <c r="L210" s="25"/>
      <c r="M210" s="25"/>
      <c r="N210" s="25"/>
      <c r="O210" s="25"/>
    </row>
    <row r="211" spans="3:15" ht="13.4" hidden="1" customHeight="1" x14ac:dyDescent="0.25">
      <c r="C211" s="159" t="s">
        <v>788</v>
      </c>
      <c r="D211" s="159"/>
      <c r="E211" s="160"/>
      <c r="F211" s="161"/>
      <c r="G211" s="161"/>
      <c r="H211" s="161"/>
    </row>
    <row r="212" spans="3:15" ht="13.4" hidden="1" customHeight="1" x14ac:dyDescent="0.25">
      <c r="C212" s="162" t="s">
        <v>242</v>
      </c>
      <c r="D212" s="162"/>
      <c r="E212" s="163">
        <v>0</v>
      </c>
      <c r="F212" s="163">
        <v>0</v>
      </c>
      <c r="G212" s="163">
        <v>0</v>
      </c>
      <c r="H212" s="163">
        <v>0</v>
      </c>
    </row>
    <row r="213" spans="3:15" ht="13.4" hidden="1" customHeight="1" x14ac:dyDescent="0.25">
      <c r="C213" s="511" t="s">
        <v>243</v>
      </c>
      <c r="D213" s="511"/>
      <c r="E213" s="163">
        <v>0</v>
      </c>
      <c r="F213" s="163">
        <v>0</v>
      </c>
      <c r="G213" s="163">
        <v>0</v>
      </c>
      <c r="H213" s="163">
        <v>0</v>
      </c>
    </row>
    <row r="214" spans="3:15" ht="13.4" hidden="1" customHeight="1" x14ac:dyDescent="0.25">
      <c r="C214" s="162" t="s">
        <v>244</v>
      </c>
      <c r="D214" s="162"/>
      <c r="E214" s="163">
        <f>E212-E213</f>
        <v>0</v>
      </c>
      <c r="F214" s="163">
        <f t="shared" ref="F214:H214" si="22">F212-F213</f>
        <v>0</v>
      </c>
      <c r="G214" s="163">
        <f t="shared" si="22"/>
        <v>0</v>
      </c>
      <c r="H214" s="163">
        <f t="shared" si="22"/>
        <v>0</v>
      </c>
    </row>
    <row r="215" spans="3:15" ht="13.4" hidden="1" customHeight="1" x14ac:dyDescent="0.25">
      <c r="C215" s="162" t="s">
        <v>195</v>
      </c>
      <c r="D215" s="162"/>
      <c r="E215" s="163">
        <v>0</v>
      </c>
      <c r="F215" s="163">
        <v>0</v>
      </c>
      <c r="G215" s="163">
        <v>0</v>
      </c>
      <c r="H215" s="163">
        <v>0</v>
      </c>
    </row>
    <row r="216" spans="3:15" ht="13.4" hidden="1" customHeight="1" x14ac:dyDescent="0.25">
      <c r="C216" s="162" t="s">
        <v>245</v>
      </c>
      <c r="D216" s="162"/>
      <c r="E216" s="163" t="s">
        <v>246</v>
      </c>
      <c r="F216" s="163" t="s">
        <v>246</v>
      </c>
      <c r="G216" s="163" t="s">
        <v>246</v>
      </c>
      <c r="H216" s="163" t="s">
        <v>246</v>
      </c>
    </row>
    <row r="217" spans="3:15" ht="13.4" hidden="1" customHeight="1" x14ac:dyDescent="0.25">
      <c r="C217" s="162" t="s">
        <v>247</v>
      </c>
      <c r="D217" s="162"/>
      <c r="E217" s="163" t="s">
        <v>246</v>
      </c>
      <c r="F217" s="163">
        <v>0</v>
      </c>
      <c r="G217" s="163" t="s">
        <v>246</v>
      </c>
      <c r="H217" s="163">
        <v>0</v>
      </c>
    </row>
    <row r="218" spans="3:15" ht="13.75" hidden="1" customHeight="1" thickBot="1" x14ac:dyDescent="0.3">
      <c r="C218" s="162" t="s">
        <v>248</v>
      </c>
      <c r="D218" s="162"/>
      <c r="E218" s="164" t="s">
        <v>246</v>
      </c>
      <c r="F218" s="164">
        <v>0</v>
      </c>
      <c r="G218" s="164" t="s">
        <v>246</v>
      </c>
      <c r="H218" s="164">
        <v>0</v>
      </c>
    </row>
    <row r="219" spans="3:15" ht="13.75" hidden="1" customHeight="1" thickBot="1" x14ac:dyDescent="0.3">
      <c r="C219" s="165" t="s">
        <v>249</v>
      </c>
      <c r="D219" s="165"/>
      <c r="E219" s="166">
        <f>SUM(E214:E218)</f>
        <v>0</v>
      </c>
      <c r="F219" s="166">
        <f t="shared" ref="F219:H219" si="23">SUM(F214:F218)</f>
        <v>0</v>
      </c>
      <c r="G219" s="166">
        <f t="shared" si="23"/>
        <v>0</v>
      </c>
      <c r="H219" s="166">
        <f t="shared" si="23"/>
        <v>0</v>
      </c>
    </row>
    <row r="220" spans="3:15" ht="13.75" hidden="1" customHeight="1" thickTop="1" x14ac:dyDescent="0.25">
      <c r="C220" s="139"/>
      <c r="D220" s="139"/>
      <c r="E220" s="167"/>
      <c r="F220" s="167"/>
      <c r="G220" s="167"/>
      <c r="H220" s="167"/>
    </row>
    <row r="221" spans="3:15" ht="13.4" hidden="1" customHeight="1" x14ac:dyDescent="0.25">
      <c r="C221" s="512" t="s">
        <v>789</v>
      </c>
      <c r="D221" s="512"/>
      <c r="E221" s="513"/>
      <c r="F221" s="514"/>
      <c r="G221" s="514"/>
      <c r="H221" s="514"/>
    </row>
    <row r="222" spans="3:15" ht="13.4" hidden="1" customHeight="1" x14ac:dyDescent="0.25">
      <c r="C222" s="515" t="s">
        <v>242</v>
      </c>
      <c r="D222" s="515"/>
      <c r="E222" s="516">
        <v>0</v>
      </c>
      <c r="F222" s="516">
        <v>0</v>
      </c>
      <c r="G222" s="516">
        <v>0</v>
      </c>
      <c r="H222" s="516">
        <v>0</v>
      </c>
    </row>
    <row r="223" spans="3:15" ht="13.4" hidden="1" customHeight="1" x14ac:dyDescent="0.25">
      <c r="C223" s="515" t="s">
        <v>195</v>
      </c>
      <c r="D223" s="515"/>
      <c r="E223" s="516">
        <v>0</v>
      </c>
      <c r="F223" s="516">
        <v>0</v>
      </c>
      <c r="G223" s="516" t="s">
        <v>246</v>
      </c>
      <c r="H223" s="516" t="s">
        <v>246</v>
      </c>
    </row>
    <row r="224" spans="3:15" ht="13.4" hidden="1" customHeight="1" x14ac:dyDescent="0.25">
      <c r="C224" s="515" t="s">
        <v>245</v>
      </c>
      <c r="D224" s="515"/>
      <c r="E224" s="516" t="s">
        <v>246</v>
      </c>
      <c r="F224" s="516" t="s">
        <v>246</v>
      </c>
      <c r="G224" s="516" t="s">
        <v>246</v>
      </c>
      <c r="H224" s="516" t="s">
        <v>246</v>
      </c>
    </row>
    <row r="225" spans="3:8" ht="13.4" hidden="1" customHeight="1" x14ac:dyDescent="0.25">
      <c r="C225" s="515" t="s">
        <v>247</v>
      </c>
      <c r="D225" s="515"/>
      <c r="E225" s="516" t="s">
        <v>246</v>
      </c>
      <c r="F225" s="516">
        <v>0</v>
      </c>
      <c r="G225" s="516" t="s">
        <v>246</v>
      </c>
      <c r="H225" s="516">
        <v>0</v>
      </c>
    </row>
    <row r="226" spans="3:8" ht="13.75" hidden="1" customHeight="1" thickBot="1" x14ac:dyDescent="0.3">
      <c r="C226" s="515" t="s">
        <v>248</v>
      </c>
      <c r="D226" s="515"/>
      <c r="E226" s="517" t="s">
        <v>246</v>
      </c>
      <c r="F226" s="517">
        <v>0</v>
      </c>
      <c r="G226" s="517" t="s">
        <v>246</v>
      </c>
      <c r="H226" s="517">
        <v>0</v>
      </c>
    </row>
    <row r="227" spans="3:8" ht="13.75" hidden="1" customHeight="1" thickBot="1" x14ac:dyDescent="0.3">
      <c r="C227" s="518" t="s">
        <v>249</v>
      </c>
      <c r="D227" s="518"/>
      <c r="E227" s="519">
        <f>SUM(E222:E226)</f>
        <v>0</v>
      </c>
      <c r="F227" s="519">
        <f>SUM(F222:F226)</f>
        <v>0</v>
      </c>
      <c r="G227" s="519">
        <f>SUM(G222:G226)</f>
        <v>0</v>
      </c>
      <c r="H227" s="519">
        <f>SUM(H222:H226)</f>
        <v>0</v>
      </c>
    </row>
    <row r="228" spans="3:8" ht="13.75" hidden="1" customHeight="1" thickTop="1" x14ac:dyDescent="0.25">
      <c r="C228" s="139"/>
      <c r="D228" s="139"/>
      <c r="E228" s="167"/>
      <c r="F228" s="167"/>
      <c r="G228" s="167"/>
      <c r="H228" s="167"/>
    </row>
    <row r="229" spans="3:8" ht="13.4" hidden="1" customHeight="1" x14ac:dyDescent="0.25">
      <c r="C229" s="159">
        <v>2022</v>
      </c>
      <c r="D229" s="159"/>
      <c r="E229" s="167"/>
      <c r="F229" s="167"/>
      <c r="G229" s="167"/>
      <c r="H229" s="167"/>
    </row>
    <row r="230" spans="3:8" ht="13.4" hidden="1" customHeight="1" x14ac:dyDescent="0.25">
      <c r="C230" s="162" t="s">
        <v>242</v>
      </c>
      <c r="D230" s="162"/>
      <c r="E230" s="163">
        <v>0</v>
      </c>
      <c r="F230" s="163">
        <v>0</v>
      </c>
      <c r="G230" s="163">
        <v>0</v>
      </c>
      <c r="H230" s="163">
        <v>0</v>
      </c>
    </row>
    <row r="231" spans="3:8" ht="13.4" hidden="1" customHeight="1" x14ac:dyDescent="0.25">
      <c r="C231" s="162" t="s">
        <v>195</v>
      </c>
      <c r="D231" s="162"/>
      <c r="E231" s="163">
        <v>0</v>
      </c>
      <c r="F231" s="163">
        <v>0</v>
      </c>
      <c r="G231" s="163" t="s">
        <v>246</v>
      </c>
      <c r="H231" s="163" t="s">
        <v>246</v>
      </c>
    </row>
    <row r="232" spans="3:8" ht="20.5" hidden="1" customHeight="1" x14ac:dyDescent="0.25">
      <c r="C232" s="447" t="s">
        <v>245</v>
      </c>
      <c r="D232" s="447"/>
      <c r="E232" s="163" t="s">
        <v>246</v>
      </c>
      <c r="F232" s="163" t="s">
        <v>246</v>
      </c>
      <c r="G232" s="163" t="s">
        <v>246</v>
      </c>
      <c r="H232" s="163" t="s">
        <v>246</v>
      </c>
    </row>
    <row r="233" spans="3:8" ht="13.4" hidden="1" customHeight="1" x14ac:dyDescent="0.25">
      <c r="C233" s="162" t="s">
        <v>247</v>
      </c>
      <c r="D233" s="162"/>
      <c r="E233" s="163" t="s">
        <v>246</v>
      </c>
      <c r="F233" s="163">
        <v>0</v>
      </c>
      <c r="G233" s="163">
        <v>0</v>
      </c>
      <c r="H233" s="163">
        <v>0</v>
      </c>
    </row>
    <row r="234" spans="3:8" ht="13.75" hidden="1" customHeight="1" thickBot="1" x14ac:dyDescent="0.3">
      <c r="C234" s="162" t="s">
        <v>248</v>
      </c>
      <c r="D234" s="162"/>
      <c r="E234" s="164" t="s">
        <v>246</v>
      </c>
      <c r="F234" s="164">
        <v>0</v>
      </c>
      <c r="G234" s="164" t="s">
        <v>246</v>
      </c>
      <c r="H234" s="164">
        <v>0</v>
      </c>
    </row>
    <row r="235" spans="3:8" ht="13.75" hidden="1" customHeight="1" thickBot="1" x14ac:dyDescent="0.3">
      <c r="C235" s="945" t="s">
        <v>249</v>
      </c>
      <c r="D235" s="945"/>
      <c r="E235" s="166">
        <f>SUM(E230:E234)</f>
        <v>0</v>
      </c>
      <c r="F235" s="166">
        <f>SUM(F230:F234)</f>
        <v>0</v>
      </c>
      <c r="G235" s="166">
        <f>SUM(G230:G234)</f>
        <v>0</v>
      </c>
      <c r="H235" s="166">
        <f>SUM(H230:H234)</f>
        <v>0</v>
      </c>
    </row>
    <row r="236" spans="3:8" ht="13.75" hidden="1" customHeight="1" thickTop="1" x14ac:dyDescent="0.25">
      <c r="C236" s="168"/>
      <c r="D236" s="168"/>
      <c r="E236" s="167"/>
      <c r="F236" s="167"/>
      <c r="G236" s="167"/>
      <c r="H236" s="167"/>
    </row>
    <row r="237" spans="3:8" ht="13.4" hidden="1" customHeight="1" x14ac:dyDescent="0.25">
      <c r="C237" s="159">
        <v>2023</v>
      </c>
      <c r="D237" s="159"/>
      <c r="E237" s="167"/>
      <c r="F237" s="167"/>
      <c r="G237" s="167"/>
      <c r="H237" s="167"/>
    </row>
    <row r="238" spans="3:8" ht="13.4" hidden="1" customHeight="1" x14ac:dyDescent="0.25">
      <c r="C238" s="162" t="s">
        <v>242</v>
      </c>
      <c r="D238" s="162"/>
      <c r="E238" s="163">
        <v>0</v>
      </c>
      <c r="F238" s="163">
        <v>0</v>
      </c>
      <c r="G238" s="163">
        <v>0</v>
      </c>
      <c r="H238" s="163">
        <v>0</v>
      </c>
    </row>
    <row r="239" spans="3:8" ht="13.4" hidden="1" customHeight="1" x14ac:dyDescent="0.25">
      <c r="C239" s="162" t="s">
        <v>195</v>
      </c>
      <c r="D239" s="162"/>
      <c r="E239" s="163">
        <v>0</v>
      </c>
      <c r="F239" s="163">
        <v>0</v>
      </c>
      <c r="G239" s="163" t="s">
        <v>246</v>
      </c>
      <c r="H239" s="163" t="s">
        <v>246</v>
      </c>
    </row>
    <row r="240" spans="3:8" ht="20.5" hidden="1" customHeight="1" x14ac:dyDescent="0.25">
      <c r="C240" s="447" t="s">
        <v>245</v>
      </c>
      <c r="D240" s="447"/>
      <c r="E240" s="163" t="s">
        <v>246</v>
      </c>
      <c r="F240" s="163" t="s">
        <v>246</v>
      </c>
      <c r="G240" s="163" t="s">
        <v>246</v>
      </c>
      <c r="H240" s="163" t="s">
        <v>246</v>
      </c>
    </row>
    <row r="241" spans="3:15" ht="13.4" hidden="1" customHeight="1" x14ac:dyDescent="0.25">
      <c r="C241" s="162" t="s">
        <v>247</v>
      </c>
      <c r="D241" s="162"/>
      <c r="E241" s="163">
        <v>0</v>
      </c>
      <c r="F241" s="163">
        <v>0</v>
      </c>
      <c r="G241" s="163">
        <v>0</v>
      </c>
      <c r="H241" s="163">
        <v>0</v>
      </c>
    </row>
    <row r="242" spans="3:15" ht="13.75" hidden="1" customHeight="1" thickBot="1" x14ac:dyDescent="0.3">
      <c r="C242" s="162" t="s">
        <v>248</v>
      </c>
      <c r="D242" s="162"/>
      <c r="E242" s="164" t="s">
        <v>246</v>
      </c>
      <c r="F242" s="164">
        <v>0</v>
      </c>
      <c r="G242" s="164" t="s">
        <v>246</v>
      </c>
      <c r="H242" s="164">
        <v>0</v>
      </c>
    </row>
    <row r="243" spans="3:15" ht="13.75" hidden="1" customHeight="1" thickBot="1" x14ac:dyDescent="0.3">
      <c r="C243" s="945" t="s">
        <v>249</v>
      </c>
      <c r="D243" s="945"/>
      <c r="E243" s="166">
        <f>SUM(E238:E242)</f>
        <v>0</v>
      </c>
      <c r="F243" s="166">
        <f t="shared" ref="F243:G243" si="24">SUM(F238:F242)</f>
        <v>0</v>
      </c>
      <c r="G243" s="166">
        <f t="shared" si="24"/>
        <v>0</v>
      </c>
      <c r="H243" s="166">
        <f>SUM(H238:H242)</f>
        <v>0</v>
      </c>
    </row>
    <row r="244" spans="3:15" ht="13.75" hidden="1" customHeight="1" thickTop="1" x14ac:dyDescent="0.25">
      <c r="C244" s="168"/>
      <c r="D244" s="168"/>
      <c r="E244" s="167"/>
      <c r="F244" s="167"/>
      <c r="G244" s="167"/>
      <c r="H244" s="167"/>
    </row>
    <row r="245" spans="3:15" ht="13.4" hidden="1" customHeight="1" x14ac:dyDescent="0.25">
      <c r="C245" s="159">
        <v>2024</v>
      </c>
      <c r="D245" s="159"/>
      <c r="E245" s="167"/>
      <c r="F245" s="167"/>
      <c r="G245" s="167"/>
      <c r="H245" s="167"/>
    </row>
    <row r="246" spans="3:15" ht="13.4" hidden="1" customHeight="1" x14ac:dyDescent="0.25">
      <c r="C246" s="162" t="s">
        <v>242</v>
      </c>
      <c r="D246" s="162"/>
      <c r="E246" s="163">
        <v>0</v>
      </c>
      <c r="F246" s="163">
        <v>0</v>
      </c>
      <c r="G246" s="163">
        <v>0</v>
      </c>
      <c r="H246" s="163">
        <v>0</v>
      </c>
    </row>
    <row r="247" spans="3:15" ht="13.4" hidden="1" customHeight="1" x14ac:dyDescent="0.25">
      <c r="C247" s="162" t="s">
        <v>195</v>
      </c>
      <c r="D247" s="162"/>
      <c r="E247" s="163">
        <v>0</v>
      </c>
      <c r="F247" s="163">
        <v>0</v>
      </c>
      <c r="G247" s="163">
        <v>0</v>
      </c>
      <c r="H247" s="163">
        <v>0</v>
      </c>
    </row>
    <row r="248" spans="3:15" ht="20.5" hidden="1" customHeight="1" x14ac:dyDescent="0.25">
      <c r="C248" s="447" t="s">
        <v>245</v>
      </c>
      <c r="D248" s="447"/>
      <c r="E248" s="163" t="s">
        <v>246</v>
      </c>
      <c r="F248" s="163" t="s">
        <v>246</v>
      </c>
      <c r="G248" s="163" t="s">
        <v>246</v>
      </c>
      <c r="H248" s="163" t="s">
        <v>246</v>
      </c>
    </row>
    <row r="249" spans="3:15" ht="13.4" hidden="1" customHeight="1" x14ac:dyDescent="0.25">
      <c r="C249" s="162" t="s">
        <v>247</v>
      </c>
      <c r="D249" s="162"/>
      <c r="E249" s="163">
        <v>0</v>
      </c>
      <c r="F249" s="163">
        <v>0</v>
      </c>
      <c r="G249" s="163">
        <v>0</v>
      </c>
      <c r="H249" s="163">
        <v>0</v>
      </c>
    </row>
    <row r="250" spans="3:15" ht="13.75" hidden="1" customHeight="1" thickBot="1" x14ac:dyDescent="0.3">
      <c r="C250" s="162" t="s">
        <v>248</v>
      </c>
      <c r="D250" s="162"/>
      <c r="E250" s="164" t="s">
        <v>246</v>
      </c>
      <c r="F250" s="164">
        <v>0</v>
      </c>
      <c r="G250" s="164">
        <v>0</v>
      </c>
      <c r="H250" s="164">
        <v>0</v>
      </c>
    </row>
    <row r="251" spans="3:15" ht="13.75" hidden="1" customHeight="1" thickBot="1" x14ac:dyDescent="0.3">
      <c r="C251" s="945" t="s">
        <v>249</v>
      </c>
      <c r="D251" s="945"/>
      <c r="E251" s="166">
        <f>SUM(E246:E250)</f>
        <v>0</v>
      </c>
      <c r="F251" s="166">
        <f t="shared" ref="F251:H251" si="25">SUM(F246:F250)</f>
        <v>0</v>
      </c>
      <c r="G251" s="166">
        <f t="shared" si="25"/>
        <v>0</v>
      </c>
      <c r="H251" s="166">
        <f t="shared" si="25"/>
        <v>0</v>
      </c>
    </row>
    <row r="252" spans="3:15" ht="13.75" hidden="1" customHeight="1" thickTop="1" x14ac:dyDescent="0.25">
      <c r="C252" s="139"/>
      <c r="D252" s="139"/>
      <c r="E252" s="520"/>
      <c r="F252" s="521"/>
      <c r="G252" s="521"/>
      <c r="H252" s="521"/>
    </row>
    <row r="253" spans="3:15" ht="13.4" hidden="1" customHeight="1" x14ac:dyDescent="0.25">
      <c r="C253" s="5"/>
      <c r="D253" s="5"/>
    </row>
    <row r="254" spans="3:15" ht="15.5" x14ac:dyDescent="0.25">
      <c r="C254" s="833" t="s">
        <v>790</v>
      </c>
      <c r="D254" s="9"/>
    </row>
    <row r="255" spans="3:15" ht="14.5" thickBot="1" x14ac:dyDescent="0.3">
      <c r="C255" s="4"/>
      <c r="D255" s="4"/>
    </row>
    <row r="256" spans="3:15" ht="13.5" customHeight="1" x14ac:dyDescent="0.25">
      <c r="C256" s="760"/>
      <c r="D256" s="761"/>
      <c r="E256" s="1020" t="s">
        <v>779</v>
      </c>
      <c r="F256" s="1020"/>
      <c r="G256" s="1020"/>
      <c r="H256" s="1020"/>
      <c r="I256" s="1020"/>
      <c r="J256" s="1020"/>
      <c r="K256" s="1020"/>
      <c r="L256" s="1020"/>
      <c r="M256" s="1020"/>
      <c r="N256" s="1020"/>
      <c r="O256" s="762"/>
    </row>
    <row r="257" spans="3:15" x14ac:dyDescent="0.25">
      <c r="C257" s="763"/>
      <c r="D257" s="673"/>
      <c r="E257" s="883"/>
      <c r="F257" s="883"/>
      <c r="G257" s="883"/>
      <c r="H257" s="883"/>
      <c r="I257" s="883"/>
      <c r="J257" s="883"/>
      <c r="K257" s="883"/>
      <c r="L257" s="883"/>
      <c r="M257" s="883"/>
      <c r="N257" s="883"/>
      <c r="O257" s="744"/>
    </row>
    <row r="258" spans="3:15" ht="11.25" customHeight="1" x14ac:dyDescent="0.25">
      <c r="C258" s="763"/>
      <c r="D258" s="673"/>
      <c r="E258" s="673" t="str">
        <f t="shared" ref="E258:O258" si="26">E22</f>
        <v>2022/23</v>
      </c>
      <c r="F258" s="673" t="str">
        <f t="shared" si="26"/>
        <v>2023/24</v>
      </c>
      <c r="G258" s="673" t="str">
        <f t="shared" si="26"/>
        <v>2024/25</v>
      </c>
      <c r="H258" s="673" t="str">
        <f t="shared" si="26"/>
        <v>2025/26</v>
      </c>
      <c r="I258" s="673" t="str">
        <f t="shared" si="26"/>
        <v>2026/27</v>
      </c>
      <c r="J258" s="673" t="str">
        <f t="shared" si="26"/>
        <v>2027/28</v>
      </c>
      <c r="K258" s="673" t="str">
        <f t="shared" si="26"/>
        <v>2028/29</v>
      </c>
      <c r="L258" s="673" t="str">
        <f t="shared" si="26"/>
        <v>2029/30</v>
      </c>
      <c r="M258" s="673" t="str">
        <f t="shared" si="26"/>
        <v>2030/31</v>
      </c>
      <c r="N258" s="673" t="str">
        <f t="shared" si="26"/>
        <v>2031/32</v>
      </c>
      <c r="O258" s="744" t="str">
        <f t="shared" si="26"/>
        <v>2032/33</v>
      </c>
    </row>
    <row r="259" spans="3:15" x14ac:dyDescent="0.25">
      <c r="C259" s="763"/>
      <c r="D259" s="673"/>
      <c r="E259" s="673" t="s">
        <v>144</v>
      </c>
      <c r="F259" s="673" t="s">
        <v>144</v>
      </c>
      <c r="G259" s="673" t="s">
        <v>144</v>
      </c>
      <c r="H259" s="673" t="s">
        <v>144</v>
      </c>
      <c r="I259" s="673" t="s">
        <v>144</v>
      </c>
      <c r="J259" s="673" t="s">
        <v>144</v>
      </c>
      <c r="K259" s="673" t="s">
        <v>144</v>
      </c>
      <c r="L259" s="673" t="s">
        <v>144</v>
      </c>
      <c r="M259" s="673" t="s">
        <v>144</v>
      </c>
      <c r="N259" s="673" t="s">
        <v>144</v>
      </c>
      <c r="O259" s="744" t="s">
        <v>144</v>
      </c>
    </row>
    <row r="260" spans="3:15" x14ac:dyDescent="0.25">
      <c r="C260" s="522"/>
      <c r="D260" s="824"/>
      <c r="E260" s="824" t="s">
        <v>252</v>
      </c>
      <c r="F260" s="825" t="s">
        <v>252</v>
      </c>
      <c r="G260" s="828" t="s">
        <v>252</v>
      </c>
      <c r="H260" s="828" t="s">
        <v>252</v>
      </c>
      <c r="I260" s="828" t="s">
        <v>252</v>
      </c>
      <c r="J260" s="824" t="s">
        <v>252</v>
      </c>
      <c r="K260" s="824" t="s">
        <v>252</v>
      </c>
      <c r="L260" s="824" t="s">
        <v>252</v>
      </c>
      <c r="M260" s="824" t="s">
        <v>252</v>
      </c>
      <c r="N260" s="824" t="s">
        <v>252</v>
      </c>
      <c r="O260" s="523" t="s">
        <v>252</v>
      </c>
    </row>
    <row r="261" spans="3:15" ht="15.75" customHeight="1" x14ac:dyDescent="0.25">
      <c r="C261" s="522"/>
      <c r="D261" s="824"/>
      <c r="E261" s="824" t="s">
        <v>253</v>
      </c>
      <c r="F261" s="825" t="s">
        <v>253</v>
      </c>
      <c r="G261" s="828" t="s">
        <v>253</v>
      </c>
      <c r="H261" s="828" t="s">
        <v>253</v>
      </c>
      <c r="I261" s="828" t="s">
        <v>253</v>
      </c>
      <c r="J261" s="824" t="s">
        <v>253</v>
      </c>
      <c r="K261" s="824" t="s">
        <v>253</v>
      </c>
      <c r="L261" s="824" t="s">
        <v>253</v>
      </c>
      <c r="M261" s="824" t="s">
        <v>253</v>
      </c>
      <c r="N261" s="824" t="s">
        <v>253</v>
      </c>
      <c r="O261" s="523" t="s">
        <v>253</v>
      </c>
    </row>
    <row r="262" spans="3:15" ht="13.5" customHeight="1" x14ac:dyDescent="0.25">
      <c r="C262" s="1031" t="s">
        <v>254</v>
      </c>
      <c r="D262" s="1032"/>
      <c r="E262" s="184"/>
      <c r="F262" s="826"/>
      <c r="G262" s="829"/>
      <c r="H262" s="829"/>
      <c r="I262" s="829"/>
      <c r="J262" s="184"/>
      <c r="K262" s="184"/>
      <c r="L262" s="184"/>
      <c r="M262" s="184"/>
      <c r="N262" s="184"/>
      <c r="O262" s="524"/>
    </row>
    <row r="263" spans="3:15" x14ac:dyDescent="0.25">
      <c r="C263" s="473" t="s">
        <v>167</v>
      </c>
      <c r="D263" s="184"/>
      <c r="E263" s="141">
        <v>0</v>
      </c>
      <c r="F263" s="819">
        <v>0</v>
      </c>
      <c r="G263" s="710">
        <v>0</v>
      </c>
      <c r="H263" s="710">
        <v>0</v>
      </c>
      <c r="I263" s="710">
        <v>0</v>
      </c>
      <c r="J263" s="141">
        <v>0</v>
      </c>
      <c r="K263" s="141">
        <v>0</v>
      </c>
      <c r="L263" s="141">
        <v>0</v>
      </c>
      <c r="M263" s="141">
        <v>0</v>
      </c>
      <c r="N263" s="141">
        <v>0</v>
      </c>
      <c r="O263" s="491">
        <v>0</v>
      </c>
    </row>
    <row r="264" spans="3:15" x14ac:dyDescent="0.25">
      <c r="C264" s="473" t="s">
        <v>255</v>
      </c>
      <c r="D264" s="184"/>
      <c r="E264" s="141">
        <v>0</v>
      </c>
      <c r="F264" s="819">
        <v>0</v>
      </c>
      <c r="G264" s="710">
        <v>0</v>
      </c>
      <c r="H264" s="710">
        <v>0</v>
      </c>
      <c r="I264" s="710">
        <v>0</v>
      </c>
      <c r="J264" s="141">
        <v>0</v>
      </c>
      <c r="K264" s="141">
        <v>0</v>
      </c>
      <c r="L264" s="141">
        <v>0</v>
      </c>
      <c r="M264" s="141">
        <v>0</v>
      </c>
      <c r="N264" s="141">
        <v>0</v>
      </c>
      <c r="O264" s="491">
        <v>0</v>
      </c>
    </row>
    <row r="265" spans="3:15" x14ac:dyDescent="0.25">
      <c r="C265" s="473" t="s">
        <v>171</v>
      </c>
      <c r="D265" s="184"/>
      <c r="E265" s="141">
        <v>0</v>
      </c>
      <c r="F265" s="819">
        <v>0</v>
      </c>
      <c r="G265" s="710">
        <v>0</v>
      </c>
      <c r="H265" s="710">
        <v>0</v>
      </c>
      <c r="I265" s="710">
        <v>0</v>
      </c>
      <c r="J265" s="141">
        <v>0</v>
      </c>
      <c r="K265" s="141">
        <v>0</v>
      </c>
      <c r="L265" s="141">
        <v>0</v>
      </c>
      <c r="M265" s="141">
        <v>0</v>
      </c>
      <c r="N265" s="141">
        <v>0</v>
      </c>
      <c r="O265" s="491">
        <v>0</v>
      </c>
    </row>
    <row r="266" spans="3:15" x14ac:dyDescent="0.25">
      <c r="C266" s="473" t="s">
        <v>256</v>
      </c>
      <c r="D266" s="184"/>
      <c r="E266" s="141">
        <v>0</v>
      </c>
      <c r="F266" s="819">
        <v>0</v>
      </c>
      <c r="G266" s="710">
        <v>0</v>
      </c>
      <c r="H266" s="710">
        <v>0</v>
      </c>
      <c r="I266" s="710">
        <v>0</v>
      </c>
      <c r="J266" s="141">
        <v>0</v>
      </c>
      <c r="K266" s="141">
        <v>0</v>
      </c>
      <c r="L266" s="141">
        <v>0</v>
      </c>
      <c r="M266" s="141">
        <v>0</v>
      </c>
      <c r="N266" s="141">
        <v>0</v>
      </c>
      <c r="O266" s="491">
        <v>0</v>
      </c>
    </row>
    <row r="267" spans="3:15" x14ac:dyDescent="0.25">
      <c r="C267" s="473" t="s">
        <v>257</v>
      </c>
      <c r="D267" s="184"/>
      <c r="E267" s="141">
        <v>0</v>
      </c>
      <c r="F267" s="819">
        <v>0</v>
      </c>
      <c r="G267" s="710">
        <v>0</v>
      </c>
      <c r="H267" s="710">
        <v>0</v>
      </c>
      <c r="I267" s="710">
        <v>0</v>
      </c>
      <c r="J267" s="141">
        <v>0</v>
      </c>
      <c r="K267" s="141">
        <v>0</v>
      </c>
      <c r="L267" s="141">
        <v>0</v>
      </c>
      <c r="M267" s="141">
        <v>0</v>
      </c>
      <c r="N267" s="141">
        <v>0</v>
      </c>
      <c r="O267" s="491">
        <v>0</v>
      </c>
    </row>
    <row r="268" spans="3:15" x14ac:dyDescent="0.25">
      <c r="C268" s="475" t="s">
        <v>174</v>
      </c>
      <c r="D268" s="768"/>
      <c r="E268" s="141">
        <v>0</v>
      </c>
      <c r="F268" s="819">
        <v>0</v>
      </c>
      <c r="G268" s="710">
        <v>0</v>
      </c>
      <c r="H268" s="710">
        <v>0</v>
      </c>
      <c r="I268" s="710">
        <v>0</v>
      </c>
      <c r="J268" s="141">
        <v>0</v>
      </c>
      <c r="K268" s="141">
        <v>0</v>
      </c>
      <c r="L268" s="141">
        <v>0</v>
      </c>
      <c r="M268" s="141">
        <v>0</v>
      </c>
      <c r="N268" s="141">
        <v>0</v>
      </c>
      <c r="O268" s="491">
        <v>0</v>
      </c>
    </row>
    <row r="269" spans="3:15" x14ac:dyDescent="0.25">
      <c r="C269" s="473" t="s">
        <v>258</v>
      </c>
      <c r="D269" s="184"/>
      <c r="E269" s="141">
        <v>0</v>
      </c>
      <c r="F269" s="819">
        <v>0</v>
      </c>
      <c r="G269" s="710">
        <v>0</v>
      </c>
      <c r="H269" s="710">
        <v>0</v>
      </c>
      <c r="I269" s="710">
        <v>0</v>
      </c>
      <c r="J269" s="141">
        <v>0</v>
      </c>
      <c r="K269" s="141">
        <v>0</v>
      </c>
      <c r="L269" s="141">
        <v>0</v>
      </c>
      <c r="M269" s="141">
        <v>0</v>
      </c>
      <c r="N269" s="141">
        <v>0</v>
      </c>
      <c r="O269" s="491">
        <v>0</v>
      </c>
    </row>
    <row r="270" spans="3:15" x14ac:dyDescent="0.25">
      <c r="C270" s="473" t="s">
        <v>259</v>
      </c>
      <c r="D270" s="184"/>
      <c r="E270" s="141">
        <v>0</v>
      </c>
      <c r="F270" s="819">
        <v>0</v>
      </c>
      <c r="G270" s="710">
        <v>0</v>
      </c>
      <c r="H270" s="710">
        <v>0</v>
      </c>
      <c r="I270" s="710">
        <v>0</v>
      </c>
      <c r="J270" s="141">
        <v>0</v>
      </c>
      <c r="K270" s="141">
        <v>0</v>
      </c>
      <c r="L270" s="141">
        <v>0</v>
      </c>
      <c r="M270" s="141">
        <v>0</v>
      </c>
      <c r="N270" s="141">
        <v>0</v>
      </c>
      <c r="O270" s="491">
        <v>0</v>
      </c>
    </row>
    <row r="271" spans="3:15" ht="14.25" customHeight="1" x14ac:dyDescent="0.25">
      <c r="C271" s="473" t="s">
        <v>260</v>
      </c>
      <c r="D271" s="184"/>
      <c r="E271" s="141">
        <v>0</v>
      </c>
      <c r="F271" s="819">
        <v>0</v>
      </c>
      <c r="G271" s="710">
        <v>0</v>
      </c>
      <c r="H271" s="710">
        <v>0</v>
      </c>
      <c r="I271" s="710">
        <v>0</v>
      </c>
      <c r="J271" s="141">
        <v>0</v>
      </c>
      <c r="K271" s="141">
        <v>0</v>
      </c>
      <c r="L271" s="141">
        <v>0</v>
      </c>
      <c r="M271" s="141">
        <v>0</v>
      </c>
      <c r="N271" s="141">
        <v>0</v>
      </c>
      <c r="O271" s="491">
        <v>0</v>
      </c>
    </row>
    <row r="272" spans="3:15" x14ac:dyDescent="0.25">
      <c r="C272" s="475" t="s">
        <v>261</v>
      </c>
      <c r="D272" s="768"/>
      <c r="E272" s="141">
        <v>0</v>
      </c>
      <c r="F272" s="819">
        <v>0</v>
      </c>
      <c r="G272" s="710">
        <v>0</v>
      </c>
      <c r="H272" s="710">
        <v>0</v>
      </c>
      <c r="I272" s="710">
        <v>0</v>
      </c>
      <c r="J272" s="141">
        <v>0</v>
      </c>
      <c r="K272" s="141">
        <v>0</v>
      </c>
      <c r="L272" s="141">
        <v>0</v>
      </c>
      <c r="M272" s="141">
        <v>0</v>
      </c>
      <c r="N272" s="141">
        <v>0</v>
      </c>
      <c r="O272" s="491">
        <v>0</v>
      </c>
    </row>
    <row r="273" spans="3:15" x14ac:dyDescent="0.25">
      <c r="C273" s="475" t="s">
        <v>262</v>
      </c>
      <c r="D273" s="768"/>
      <c r="E273" s="141">
        <v>0</v>
      </c>
      <c r="F273" s="819">
        <v>0</v>
      </c>
      <c r="G273" s="710">
        <v>0</v>
      </c>
      <c r="H273" s="710">
        <v>0</v>
      </c>
      <c r="I273" s="710">
        <v>0</v>
      </c>
      <c r="J273" s="141">
        <v>0</v>
      </c>
      <c r="K273" s="141">
        <v>0</v>
      </c>
      <c r="L273" s="141">
        <v>0</v>
      </c>
      <c r="M273" s="141">
        <v>0</v>
      </c>
      <c r="N273" s="141">
        <v>0</v>
      </c>
      <c r="O273" s="491">
        <v>0</v>
      </c>
    </row>
    <row r="274" spans="3:15" x14ac:dyDescent="0.25">
      <c r="C274" s="475" t="s">
        <v>183</v>
      </c>
      <c r="D274" s="768"/>
      <c r="E274" s="141">
        <v>0</v>
      </c>
      <c r="F274" s="819">
        <v>0</v>
      </c>
      <c r="G274" s="710">
        <v>0</v>
      </c>
      <c r="H274" s="710">
        <v>0</v>
      </c>
      <c r="I274" s="710">
        <v>0</v>
      </c>
      <c r="J274" s="141">
        <v>0</v>
      </c>
      <c r="K274" s="141">
        <v>0</v>
      </c>
      <c r="L274" s="141">
        <v>0</v>
      </c>
      <c r="M274" s="141">
        <v>0</v>
      </c>
      <c r="N274" s="141">
        <v>0</v>
      </c>
      <c r="O274" s="491">
        <v>0</v>
      </c>
    </row>
    <row r="275" spans="3:15" x14ac:dyDescent="0.25">
      <c r="C275" s="473" t="s">
        <v>185</v>
      </c>
      <c r="D275" s="184"/>
      <c r="E275" s="141">
        <v>0</v>
      </c>
      <c r="F275" s="819">
        <v>0</v>
      </c>
      <c r="G275" s="710">
        <v>0</v>
      </c>
      <c r="H275" s="710">
        <v>0</v>
      </c>
      <c r="I275" s="710">
        <v>0</v>
      </c>
      <c r="J275" s="141">
        <v>0</v>
      </c>
      <c r="K275" s="141">
        <v>0</v>
      </c>
      <c r="L275" s="141">
        <v>0</v>
      </c>
      <c r="M275" s="141">
        <v>0</v>
      </c>
      <c r="N275" s="141">
        <v>0</v>
      </c>
      <c r="O275" s="491">
        <v>0</v>
      </c>
    </row>
    <row r="276" spans="3:15" ht="13.4" customHeight="1" x14ac:dyDescent="0.25">
      <c r="C276" s="475" t="s">
        <v>263</v>
      </c>
      <c r="D276" s="768"/>
      <c r="E276" s="141">
        <v>0</v>
      </c>
      <c r="F276" s="819">
        <v>0</v>
      </c>
      <c r="G276" s="710">
        <v>0</v>
      </c>
      <c r="H276" s="710">
        <v>0</v>
      </c>
      <c r="I276" s="710">
        <v>0</v>
      </c>
      <c r="J276" s="141">
        <v>0</v>
      </c>
      <c r="K276" s="141">
        <v>0</v>
      </c>
      <c r="L276" s="141">
        <v>0</v>
      </c>
      <c r="M276" s="141">
        <v>0</v>
      </c>
      <c r="N276" s="141">
        <v>0</v>
      </c>
      <c r="O276" s="491">
        <v>0</v>
      </c>
    </row>
    <row r="277" spans="3:15" ht="14.25" customHeight="1" x14ac:dyDescent="0.25">
      <c r="C277" s="473" t="s">
        <v>264</v>
      </c>
      <c r="D277" s="184"/>
      <c r="E277" s="141">
        <v>0</v>
      </c>
      <c r="F277" s="819">
        <v>0</v>
      </c>
      <c r="G277" s="710">
        <v>0</v>
      </c>
      <c r="H277" s="710">
        <v>0</v>
      </c>
      <c r="I277" s="710">
        <v>0</v>
      </c>
      <c r="J277" s="141">
        <v>0</v>
      </c>
      <c r="K277" s="141">
        <v>0</v>
      </c>
      <c r="L277" s="141">
        <v>0</v>
      </c>
      <c r="M277" s="141">
        <v>0</v>
      </c>
      <c r="N277" s="141">
        <v>0</v>
      </c>
      <c r="O277" s="491">
        <v>0</v>
      </c>
    </row>
    <row r="278" spans="3:15" x14ac:dyDescent="0.25">
      <c r="C278" s="475" t="s">
        <v>265</v>
      </c>
      <c r="D278" s="768"/>
      <c r="E278" s="141">
        <v>0</v>
      </c>
      <c r="F278" s="819">
        <v>0</v>
      </c>
      <c r="G278" s="710">
        <v>0</v>
      </c>
      <c r="H278" s="710">
        <v>0</v>
      </c>
      <c r="I278" s="710">
        <v>0</v>
      </c>
      <c r="J278" s="141">
        <v>0</v>
      </c>
      <c r="K278" s="141">
        <v>0</v>
      </c>
      <c r="L278" s="141">
        <v>0</v>
      </c>
      <c r="M278" s="141">
        <v>0</v>
      </c>
      <c r="N278" s="141">
        <v>0</v>
      </c>
      <c r="O278" s="491">
        <v>0</v>
      </c>
    </row>
    <row r="279" spans="3:15" x14ac:dyDescent="0.25">
      <c r="C279" s="471" t="s">
        <v>266</v>
      </c>
      <c r="D279" s="184"/>
      <c r="E279" s="142">
        <f>SUM(E263:E278)</f>
        <v>0</v>
      </c>
      <c r="F279" s="784">
        <f>SUM(F263:F278)</f>
        <v>0</v>
      </c>
      <c r="G279" s="694">
        <f>SUM(G263:G278)</f>
        <v>0</v>
      </c>
      <c r="H279" s="694">
        <f>SUM(H263:H278)</f>
        <v>0</v>
      </c>
      <c r="I279" s="694">
        <f t="shared" ref="I279:O279" si="27">SUM(I263:I278)</f>
        <v>0</v>
      </c>
      <c r="J279" s="142">
        <f t="shared" si="27"/>
        <v>0</v>
      </c>
      <c r="K279" s="142">
        <f t="shared" si="27"/>
        <v>0</v>
      </c>
      <c r="L279" s="142">
        <f t="shared" si="27"/>
        <v>0</v>
      </c>
      <c r="M279" s="142">
        <f t="shared" si="27"/>
        <v>0</v>
      </c>
      <c r="N279" s="142">
        <f t="shared" si="27"/>
        <v>0</v>
      </c>
      <c r="O279" s="492">
        <f t="shared" si="27"/>
        <v>0</v>
      </c>
    </row>
    <row r="280" spans="3:15" x14ac:dyDescent="0.25">
      <c r="C280" s="473"/>
      <c r="D280" s="184"/>
      <c r="E280" s="141"/>
      <c r="F280" s="819"/>
      <c r="G280" s="710"/>
      <c r="H280" s="710"/>
      <c r="I280" s="710"/>
      <c r="J280" s="141"/>
      <c r="K280" s="141"/>
      <c r="L280" s="141"/>
      <c r="M280" s="141"/>
      <c r="N280" s="141"/>
      <c r="O280" s="491"/>
    </row>
    <row r="281" spans="3:15" ht="21" customHeight="1" x14ac:dyDescent="0.25">
      <c r="C281" s="1031" t="s">
        <v>268</v>
      </c>
      <c r="D281" s="1032"/>
      <c r="E281" s="141"/>
      <c r="F281" s="819"/>
      <c r="G281" s="710"/>
      <c r="H281" s="710"/>
      <c r="I281" s="710"/>
      <c r="J281" s="141"/>
      <c r="K281" s="141"/>
      <c r="L281" s="141"/>
      <c r="M281" s="141"/>
      <c r="N281" s="141"/>
      <c r="O281" s="491"/>
    </row>
    <row r="282" spans="3:15" x14ac:dyDescent="0.25">
      <c r="C282" s="1027" t="s">
        <v>269</v>
      </c>
      <c r="D282" s="1028"/>
      <c r="E282" s="141">
        <v>0</v>
      </c>
      <c r="F282" s="819">
        <v>0</v>
      </c>
      <c r="G282" s="710">
        <v>0</v>
      </c>
      <c r="H282" s="710">
        <v>0</v>
      </c>
      <c r="I282" s="710">
        <v>0</v>
      </c>
      <c r="J282" s="141">
        <v>0</v>
      </c>
      <c r="K282" s="141">
        <v>0</v>
      </c>
      <c r="L282" s="141">
        <v>0</v>
      </c>
      <c r="M282" s="141">
        <v>0</v>
      </c>
      <c r="N282" s="141">
        <v>0</v>
      </c>
      <c r="O282" s="491">
        <v>0</v>
      </c>
    </row>
    <row r="283" spans="3:15" x14ac:dyDescent="0.25">
      <c r="C283" s="1033" t="s">
        <v>270</v>
      </c>
      <c r="D283" s="1034"/>
      <c r="E283" s="141">
        <v>0</v>
      </c>
      <c r="F283" s="819">
        <v>0</v>
      </c>
      <c r="G283" s="710">
        <v>0</v>
      </c>
      <c r="H283" s="710">
        <v>0</v>
      </c>
      <c r="I283" s="710">
        <v>0</v>
      </c>
      <c r="J283" s="141">
        <v>0</v>
      </c>
      <c r="K283" s="141">
        <v>0</v>
      </c>
      <c r="L283" s="141">
        <v>0</v>
      </c>
      <c r="M283" s="141">
        <v>0</v>
      </c>
      <c r="N283" s="141">
        <v>0</v>
      </c>
      <c r="O283" s="491">
        <v>0</v>
      </c>
    </row>
    <row r="284" spans="3:15" ht="15" customHeight="1" x14ac:dyDescent="0.25">
      <c r="C284" s="475" t="s">
        <v>271</v>
      </c>
      <c r="D284" s="768"/>
      <c r="E284" s="141">
        <v>0</v>
      </c>
      <c r="F284" s="819">
        <v>0</v>
      </c>
      <c r="G284" s="710">
        <v>0</v>
      </c>
      <c r="H284" s="710">
        <v>0</v>
      </c>
      <c r="I284" s="710">
        <v>0</v>
      </c>
      <c r="J284" s="141">
        <v>0</v>
      </c>
      <c r="K284" s="141">
        <v>0</v>
      </c>
      <c r="L284" s="141">
        <v>0</v>
      </c>
      <c r="M284" s="141">
        <v>0</v>
      </c>
      <c r="N284" s="141">
        <v>0</v>
      </c>
      <c r="O284" s="491">
        <v>0</v>
      </c>
    </row>
    <row r="285" spans="3:15" ht="14.25" customHeight="1" x14ac:dyDescent="0.25">
      <c r="C285" s="1033" t="s">
        <v>272</v>
      </c>
      <c r="D285" s="1034"/>
      <c r="E285" s="141">
        <v>0</v>
      </c>
      <c r="F285" s="819">
        <v>0</v>
      </c>
      <c r="G285" s="710">
        <v>0</v>
      </c>
      <c r="H285" s="710">
        <v>0</v>
      </c>
      <c r="I285" s="710">
        <v>0</v>
      </c>
      <c r="J285" s="141">
        <v>0</v>
      </c>
      <c r="K285" s="141">
        <v>0</v>
      </c>
      <c r="L285" s="141">
        <v>0</v>
      </c>
      <c r="M285" s="141">
        <v>0</v>
      </c>
      <c r="N285" s="141">
        <v>0</v>
      </c>
      <c r="O285" s="491">
        <v>0</v>
      </c>
    </row>
    <row r="286" spans="3:15" x14ac:dyDescent="0.25">
      <c r="C286" s="475" t="s">
        <v>716</v>
      </c>
      <c r="D286" s="768"/>
      <c r="E286" s="141">
        <v>0</v>
      </c>
      <c r="F286" s="819">
        <v>0</v>
      </c>
      <c r="G286" s="710">
        <v>0</v>
      </c>
      <c r="H286" s="710">
        <v>0</v>
      </c>
      <c r="I286" s="710">
        <v>0</v>
      </c>
      <c r="J286" s="141">
        <v>0</v>
      </c>
      <c r="K286" s="141">
        <v>0</v>
      </c>
      <c r="L286" s="141">
        <v>0</v>
      </c>
      <c r="M286" s="141">
        <v>0</v>
      </c>
      <c r="N286" s="141">
        <v>0</v>
      </c>
      <c r="O286" s="491">
        <v>0</v>
      </c>
    </row>
    <row r="287" spans="3:15" ht="14.25" customHeight="1" x14ac:dyDescent="0.25">
      <c r="C287" s="1027" t="s">
        <v>273</v>
      </c>
      <c r="D287" s="1028"/>
      <c r="E287" s="141">
        <v>0</v>
      </c>
      <c r="F287" s="819">
        <v>0</v>
      </c>
      <c r="G287" s="710">
        <v>0</v>
      </c>
      <c r="H287" s="710">
        <v>0</v>
      </c>
      <c r="I287" s="710">
        <v>0</v>
      </c>
      <c r="J287" s="141">
        <v>0</v>
      </c>
      <c r="K287" s="141">
        <v>0</v>
      </c>
      <c r="L287" s="141">
        <v>0</v>
      </c>
      <c r="M287" s="141">
        <v>0</v>
      </c>
      <c r="N287" s="141">
        <v>0</v>
      </c>
      <c r="O287" s="491">
        <v>0</v>
      </c>
    </row>
    <row r="288" spans="3:15" x14ac:dyDescent="0.25">
      <c r="C288" s="501" t="s">
        <v>274</v>
      </c>
      <c r="D288" s="770"/>
      <c r="E288" s="142">
        <f>SUM(E282:E287)</f>
        <v>0</v>
      </c>
      <c r="F288" s="784">
        <f>SUM(F282:F287)</f>
        <v>0</v>
      </c>
      <c r="G288" s="694">
        <f>SUM(G282:G287)</f>
        <v>0</v>
      </c>
      <c r="H288" s="694">
        <f>SUM(H282:H287)</f>
        <v>0</v>
      </c>
      <c r="I288" s="694">
        <f t="shared" ref="I288:O288" si="28">SUM(I282:I287)</f>
        <v>0</v>
      </c>
      <c r="J288" s="142">
        <f t="shared" si="28"/>
        <v>0</v>
      </c>
      <c r="K288" s="142">
        <f t="shared" si="28"/>
        <v>0</v>
      </c>
      <c r="L288" s="142">
        <f t="shared" si="28"/>
        <v>0</v>
      </c>
      <c r="M288" s="142">
        <f t="shared" si="28"/>
        <v>0</v>
      </c>
      <c r="N288" s="142">
        <f t="shared" si="28"/>
        <v>0</v>
      </c>
      <c r="O288" s="492">
        <f t="shared" si="28"/>
        <v>0</v>
      </c>
    </row>
    <row r="289" spans="3:15" x14ac:dyDescent="0.25">
      <c r="C289" s="481"/>
      <c r="D289" s="827"/>
      <c r="E289" s="141"/>
      <c r="F289" s="819"/>
      <c r="G289" s="710"/>
      <c r="H289" s="710"/>
      <c r="I289" s="710"/>
      <c r="J289" s="141"/>
      <c r="K289" s="141"/>
      <c r="L289" s="141"/>
      <c r="M289" s="141"/>
      <c r="N289" s="141"/>
      <c r="O289" s="491"/>
    </row>
    <row r="290" spans="3:15" ht="23.5" customHeight="1" x14ac:dyDescent="0.25">
      <c r="C290" s="1025" t="s">
        <v>276</v>
      </c>
      <c r="D290" s="1026"/>
      <c r="E290" s="141"/>
      <c r="F290" s="819"/>
      <c r="G290" s="710"/>
      <c r="H290" s="710"/>
      <c r="I290" s="710"/>
      <c r="J290" s="141"/>
      <c r="K290" s="141"/>
      <c r="L290" s="141"/>
      <c r="M290" s="141"/>
      <c r="N290" s="141"/>
      <c r="O290" s="491"/>
    </row>
    <row r="291" spans="3:15" x14ac:dyDescent="0.25">
      <c r="C291" s="481" t="s">
        <v>277</v>
      </c>
      <c r="D291" s="827"/>
      <c r="E291" s="141">
        <v>0</v>
      </c>
      <c r="F291" s="819">
        <v>0</v>
      </c>
      <c r="G291" s="710">
        <v>0</v>
      </c>
      <c r="H291" s="710">
        <v>0</v>
      </c>
      <c r="I291" s="710">
        <v>0</v>
      </c>
      <c r="J291" s="141">
        <v>0</v>
      </c>
      <c r="K291" s="141">
        <v>0</v>
      </c>
      <c r="L291" s="141">
        <v>0</v>
      </c>
      <c r="M291" s="141">
        <v>0</v>
      </c>
      <c r="N291" s="141">
        <v>0</v>
      </c>
      <c r="O291" s="491">
        <v>0</v>
      </c>
    </row>
    <row r="292" spans="3:15" x14ac:dyDescent="0.25">
      <c r="C292" s="481" t="s">
        <v>278</v>
      </c>
      <c r="D292" s="827"/>
      <c r="E292" s="141">
        <v>0</v>
      </c>
      <c r="F292" s="819">
        <v>0</v>
      </c>
      <c r="G292" s="710">
        <v>0</v>
      </c>
      <c r="H292" s="710">
        <v>0</v>
      </c>
      <c r="I292" s="710">
        <v>0</v>
      </c>
      <c r="J292" s="141">
        <v>0</v>
      </c>
      <c r="K292" s="141">
        <v>0</v>
      </c>
      <c r="L292" s="141">
        <v>0</v>
      </c>
      <c r="M292" s="141">
        <v>0</v>
      </c>
      <c r="N292" s="141">
        <v>0</v>
      </c>
      <c r="O292" s="491">
        <v>0</v>
      </c>
    </row>
    <row r="293" spans="3:15" x14ac:dyDescent="0.25">
      <c r="C293" s="481" t="s">
        <v>279</v>
      </c>
      <c r="D293" s="827"/>
      <c r="E293" s="141">
        <v>0</v>
      </c>
      <c r="F293" s="819">
        <v>0</v>
      </c>
      <c r="G293" s="710">
        <v>0</v>
      </c>
      <c r="H293" s="710">
        <v>0</v>
      </c>
      <c r="I293" s="710">
        <v>0</v>
      </c>
      <c r="J293" s="141">
        <v>0</v>
      </c>
      <c r="K293" s="141">
        <v>0</v>
      </c>
      <c r="L293" s="141">
        <v>0</v>
      </c>
      <c r="M293" s="141">
        <v>0</v>
      </c>
      <c r="N293" s="141">
        <v>0</v>
      </c>
      <c r="O293" s="491">
        <v>0</v>
      </c>
    </row>
    <row r="294" spans="3:15" x14ac:dyDescent="0.25">
      <c r="C294" s="481" t="s">
        <v>280</v>
      </c>
      <c r="D294" s="827"/>
      <c r="E294" s="141">
        <v>0</v>
      </c>
      <c r="F294" s="819">
        <v>0</v>
      </c>
      <c r="G294" s="710">
        <v>0</v>
      </c>
      <c r="H294" s="710">
        <v>0</v>
      </c>
      <c r="I294" s="710">
        <v>0</v>
      </c>
      <c r="J294" s="141">
        <v>0</v>
      </c>
      <c r="K294" s="141">
        <v>0</v>
      </c>
      <c r="L294" s="141">
        <v>0</v>
      </c>
      <c r="M294" s="141">
        <v>0</v>
      </c>
      <c r="N294" s="141">
        <v>0</v>
      </c>
      <c r="O294" s="491">
        <v>0</v>
      </c>
    </row>
    <row r="295" spans="3:15" x14ac:dyDescent="0.25">
      <c r="C295" s="481" t="s">
        <v>281</v>
      </c>
      <c r="D295" s="827"/>
      <c r="E295" s="141">
        <v>0</v>
      </c>
      <c r="F295" s="819">
        <v>0</v>
      </c>
      <c r="G295" s="710">
        <v>0</v>
      </c>
      <c r="H295" s="710">
        <v>0</v>
      </c>
      <c r="I295" s="710">
        <v>0</v>
      </c>
      <c r="J295" s="141">
        <v>0</v>
      </c>
      <c r="K295" s="141">
        <v>0</v>
      </c>
      <c r="L295" s="141">
        <v>0</v>
      </c>
      <c r="M295" s="141">
        <v>0</v>
      </c>
      <c r="N295" s="141">
        <v>0</v>
      </c>
      <c r="O295" s="491">
        <v>0</v>
      </c>
    </row>
    <row r="296" spans="3:15" x14ac:dyDescent="0.25">
      <c r="C296" s="501" t="s">
        <v>282</v>
      </c>
      <c r="D296" s="770"/>
      <c r="E296" s="142">
        <f t="shared" ref="E296:O296" si="29">SUM(E291:E295)</f>
        <v>0</v>
      </c>
      <c r="F296" s="784">
        <f t="shared" si="29"/>
        <v>0</v>
      </c>
      <c r="G296" s="694">
        <f t="shared" si="29"/>
        <v>0</v>
      </c>
      <c r="H296" s="694">
        <f t="shared" si="29"/>
        <v>0</v>
      </c>
      <c r="I296" s="694">
        <f t="shared" si="29"/>
        <v>0</v>
      </c>
      <c r="J296" s="142">
        <f t="shared" si="29"/>
        <v>0</v>
      </c>
      <c r="K296" s="142">
        <f t="shared" si="29"/>
        <v>0</v>
      </c>
      <c r="L296" s="142">
        <f t="shared" si="29"/>
        <v>0</v>
      </c>
      <c r="M296" s="142">
        <f t="shared" si="29"/>
        <v>0</v>
      </c>
      <c r="N296" s="142">
        <f t="shared" si="29"/>
        <v>0</v>
      </c>
      <c r="O296" s="492">
        <f t="shared" si="29"/>
        <v>0</v>
      </c>
    </row>
    <row r="297" spans="3:15" x14ac:dyDescent="0.25">
      <c r="C297" s="471" t="s">
        <v>284</v>
      </c>
      <c r="D297" s="764"/>
      <c r="E297" s="141">
        <f>+E296+E288+E279</f>
        <v>0</v>
      </c>
      <c r="F297" s="819">
        <f>+F296+F288+F279</f>
        <v>0</v>
      </c>
      <c r="G297" s="710">
        <f>+G296+G288+G279</f>
        <v>0</v>
      </c>
      <c r="H297" s="710">
        <f>+H296+H288+H279</f>
        <v>0</v>
      </c>
      <c r="I297" s="710">
        <f t="shared" ref="I297:O297" si="30">+I296+I288+I279</f>
        <v>0</v>
      </c>
      <c r="J297" s="141">
        <f t="shared" si="30"/>
        <v>0</v>
      </c>
      <c r="K297" s="141">
        <f t="shared" si="30"/>
        <v>0</v>
      </c>
      <c r="L297" s="141">
        <f t="shared" si="30"/>
        <v>0</v>
      </c>
      <c r="M297" s="141">
        <f t="shared" si="30"/>
        <v>0</v>
      </c>
      <c r="N297" s="141">
        <f t="shared" si="30"/>
        <v>0</v>
      </c>
      <c r="O297" s="491">
        <f t="shared" si="30"/>
        <v>0</v>
      </c>
    </row>
    <row r="298" spans="3:15" ht="27.75" customHeight="1" x14ac:dyDescent="0.25">
      <c r="C298" s="1027" t="s">
        <v>285</v>
      </c>
      <c r="D298" s="1028"/>
      <c r="E298" s="141">
        <v>0</v>
      </c>
      <c r="F298" s="819">
        <v>0</v>
      </c>
      <c r="G298" s="710">
        <v>0</v>
      </c>
      <c r="H298" s="710">
        <v>0</v>
      </c>
      <c r="I298" s="710">
        <v>0</v>
      </c>
      <c r="J298" s="141">
        <v>0</v>
      </c>
      <c r="K298" s="141">
        <v>0</v>
      </c>
      <c r="L298" s="141">
        <v>0</v>
      </c>
      <c r="M298" s="141">
        <v>0</v>
      </c>
      <c r="N298" s="141">
        <v>0</v>
      </c>
      <c r="O298" s="491">
        <v>0</v>
      </c>
    </row>
    <row r="299" spans="3:15" ht="13" thickBot="1" x14ac:dyDescent="0.3">
      <c r="C299" s="1029" t="s">
        <v>286</v>
      </c>
      <c r="D299" s="1030"/>
      <c r="E299" s="504">
        <f t="shared" ref="E299:O299" si="31">E298+E297</f>
        <v>0</v>
      </c>
      <c r="F299" s="789">
        <f t="shared" si="31"/>
        <v>0</v>
      </c>
      <c r="G299" s="814">
        <f t="shared" si="31"/>
        <v>0</v>
      </c>
      <c r="H299" s="814">
        <f t="shared" si="31"/>
        <v>0</v>
      </c>
      <c r="I299" s="814">
        <f t="shared" si="31"/>
        <v>0</v>
      </c>
      <c r="J299" s="504">
        <f t="shared" si="31"/>
        <v>0</v>
      </c>
      <c r="K299" s="504">
        <f t="shared" si="31"/>
        <v>0</v>
      </c>
      <c r="L299" s="504">
        <f t="shared" si="31"/>
        <v>0</v>
      </c>
      <c r="M299" s="504">
        <f t="shared" si="31"/>
        <v>0</v>
      </c>
      <c r="N299" s="504">
        <f t="shared" si="31"/>
        <v>0</v>
      </c>
      <c r="O299" s="505">
        <f t="shared" si="31"/>
        <v>0</v>
      </c>
    </row>
    <row r="300" spans="3:15" ht="16" customHeight="1" x14ac:dyDescent="0.25">
      <c r="C300" s="448"/>
      <c r="D300" s="448"/>
      <c r="E300" s="140"/>
      <c r="F300" s="140"/>
      <c r="G300" s="140"/>
      <c r="H300" s="140"/>
      <c r="I300" s="140"/>
      <c r="J300" s="140"/>
      <c r="K300" s="140"/>
      <c r="L300" s="140"/>
      <c r="M300" s="140"/>
      <c r="N300" s="140"/>
      <c r="O300" s="140"/>
    </row>
    <row r="301" spans="3:15" ht="16" customHeight="1" x14ac:dyDescent="0.25">
      <c r="C301" s="448"/>
      <c r="D301" s="448"/>
      <c r="E301" s="140"/>
      <c r="F301" s="140"/>
      <c r="G301" s="140"/>
      <c r="H301" s="140"/>
      <c r="I301" s="140"/>
      <c r="J301" s="140"/>
      <c r="K301" s="140"/>
      <c r="L301" s="140"/>
      <c r="M301" s="140"/>
      <c r="N301" s="140"/>
      <c r="O301" s="140"/>
    </row>
    <row r="302" spans="3:15" ht="14" x14ac:dyDescent="0.25">
      <c r="C302" s="834" t="s">
        <v>791</v>
      </c>
      <c r="D302" s="134"/>
      <c r="E302" s="133"/>
      <c r="F302" s="133"/>
      <c r="J302" s="134"/>
    </row>
    <row r="303" spans="3:15" ht="13" thickBot="1" x14ac:dyDescent="0.3">
      <c r="C303" s="451"/>
      <c r="D303" s="133"/>
      <c r="E303" s="133"/>
      <c r="F303" s="133"/>
    </row>
    <row r="304" spans="3:15" ht="14.25" customHeight="1" x14ac:dyDescent="0.25">
      <c r="C304" s="760"/>
      <c r="D304" s="761"/>
      <c r="E304" s="1020" t="s">
        <v>779</v>
      </c>
      <c r="F304" s="1020"/>
      <c r="G304" s="1020"/>
      <c r="H304" s="1020"/>
      <c r="I304" s="1020"/>
      <c r="J304" s="1020"/>
      <c r="K304" s="1020"/>
      <c r="L304" s="1020"/>
      <c r="M304" s="1020"/>
      <c r="N304" s="1020"/>
      <c r="O304" s="762"/>
    </row>
    <row r="305" spans="3:15" ht="9.75" customHeight="1" x14ac:dyDescent="0.25">
      <c r="C305" s="763"/>
      <c r="D305" s="673"/>
      <c r="E305" s="883"/>
      <c r="F305" s="883"/>
      <c r="G305" s="883"/>
      <c r="H305" s="883"/>
      <c r="I305" s="883"/>
      <c r="J305" s="883"/>
      <c r="K305" s="883"/>
      <c r="L305" s="883"/>
      <c r="M305" s="883"/>
      <c r="N305" s="883"/>
      <c r="O305" s="744"/>
    </row>
    <row r="306" spans="3:15" x14ac:dyDescent="0.25">
      <c r="C306" s="763"/>
      <c r="D306" s="673"/>
      <c r="E306" s="673" t="str">
        <f t="shared" ref="E306:O306" si="32">E22</f>
        <v>2022/23</v>
      </c>
      <c r="F306" s="673" t="str">
        <f t="shared" si="32"/>
        <v>2023/24</v>
      </c>
      <c r="G306" s="673" t="str">
        <f t="shared" si="32"/>
        <v>2024/25</v>
      </c>
      <c r="H306" s="673" t="str">
        <f t="shared" si="32"/>
        <v>2025/26</v>
      </c>
      <c r="I306" s="673" t="str">
        <f t="shared" si="32"/>
        <v>2026/27</v>
      </c>
      <c r="J306" s="673" t="str">
        <f t="shared" si="32"/>
        <v>2027/28</v>
      </c>
      <c r="K306" s="673" t="str">
        <f t="shared" si="32"/>
        <v>2028/29</v>
      </c>
      <c r="L306" s="673" t="str">
        <f t="shared" si="32"/>
        <v>2029/30</v>
      </c>
      <c r="M306" s="673" t="str">
        <f t="shared" si="32"/>
        <v>2030/31</v>
      </c>
      <c r="N306" s="673" t="str">
        <f t="shared" si="32"/>
        <v>2031/32</v>
      </c>
      <c r="O306" s="744" t="str">
        <f t="shared" si="32"/>
        <v>2032/33</v>
      </c>
    </row>
    <row r="307" spans="3:15" x14ac:dyDescent="0.25">
      <c r="C307" s="763"/>
      <c r="D307" s="673"/>
      <c r="E307" s="673" t="s">
        <v>144</v>
      </c>
      <c r="F307" s="673" t="s">
        <v>144</v>
      </c>
      <c r="G307" s="673" t="s">
        <v>144</v>
      </c>
      <c r="H307" s="673" t="s">
        <v>144</v>
      </c>
      <c r="I307" s="673" t="s">
        <v>144</v>
      </c>
      <c r="J307" s="673" t="s">
        <v>144</v>
      </c>
      <c r="K307" s="673" t="s">
        <v>144</v>
      </c>
      <c r="L307" s="673" t="s">
        <v>144</v>
      </c>
      <c r="M307" s="673" t="s">
        <v>144</v>
      </c>
      <c r="N307" s="673" t="s">
        <v>144</v>
      </c>
      <c r="O307" s="744" t="s">
        <v>144</v>
      </c>
    </row>
    <row r="308" spans="3:15" x14ac:dyDescent="0.25">
      <c r="C308" s="525" t="s">
        <v>287</v>
      </c>
      <c r="D308" s="815"/>
      <c r="E308" s="816"/>
      <c r="F308" s="817"/>
      <c r="G308" s="734"/>
      <c r="H308" s="734"/>
      <c r="I308" s="734"/>
      <c r="J308" s="816"/>
      <c r="K308" s="816"/>
      <c r="L308" s="816"/>
      <c r="M308" s="816"/>
      <c r="N308" s="816"/>
      <c r="O308" s="526"/>
    </row>
    <row r="309" spans="3:15" x14ac:dyDescent="0.25">
      <c r="C309" s="669" t="s">
        <v>288</v>
      </c>
      <c r="D309" s="818"/>
      <c r="E309" s="174">
        <v>0</v>
      </c>
      <c r="F309" s="819">
        <v>0</v>
      </c>
      <c r="G309" s="710">
        <v>0</v>
      </c>
      <c r="H309" s="710">
        <v>0</v>
      </c>
      <c r="I309" s="710">
        <v>0</v>
      </c>
      <c r="J309" s="174">
        <v>0</v>
      </c>
      <c r="K309" s="174">
        <v>0</v>
      </c>
      <c r="L309" s="174">
        <v>0</v>
      </c>
      <c r="M309" s="174">
        <v>0</v>
      </c>
      <c r="N309" s="174">
        <v>0</v>
      </c>
      <c r="O309" s="527">
        <v>0</v>
      </c>
    </row>
    <row r="310" spans="3:15" x14ac:dyDescent="0.25">
      <c r="C310" s="669" t="s">
        <v>289</v>
      </c>
      <c r="D310" s="818"/>
      <c r="E310" s="174">
        <v>0</v>
      </c>
      <c r="F310" s="819">
        <v>0</v>
      </c>
      <c r="G310" s="710">
        <v>0</v>
      </c>
      <c r="H310" s="710">
        <v>0</v>
      </c>
      <c r="I310" s="710">
        <v>0</v>
      </c>
      <c r="J310" s="174">
        <v>0</v>
      </c>
      <c r="K310" s="174">
        <v>0</v>
      </c>
      <c r="L310" s="174">
        <v>0</v>
      </c>
      <c r="M310" s="174">
        <v>0</v>
      </c>
      <c r="N310" s="174">
        <v>0</v>
      </c>
      <c r="O310" s="527">
        <v>0</v>
      </c>
    </row>
    <row r="311" spans="3:15" x14ac:dyDescent="0.25">
      <c r="C311" s="525" t="s">
        <v>290</v>
      </c>
      <c r="D311" s="815"/>
      <c r="E311" s="175">
        <f t="shared" ref="E311:H311" si="33">SUM(E309:E310)</f>
        <v>0</v>
      </c>
      <c r="F311" s="784">
        <f t="shared" si="33"/>
        <v>0</v>
      </c>
      <c r="G311" s="694">
        <f t="shared" si="33"/>
        <v>0</v>
      </c>
      <c r="H311" s="694">
        <f t="shared" si="33"/>
        <v>0</v>
      </c>
      <c r="I311" s="694">
        <f t="shared" ref="I311:O311" si="34">SUM(I309:I310)</f>
        <v>0</v>
      </c>
      <c r="J311" s="175">
        <f t="shared" si="34"/>
        <v>0</v>
      </c>
      <c r="K311" s="175">
        <f t="shared" si="34"/>
        <v>0</v>
      </c>
      <c r="L311" s="175">
        <f t="shared" si="34"/>
        <v>0</v>
      </c>
      <c r="M311" s="175">
        <f t="shared" si="34"/>
        <v>0</v>
      </c>
      <c r="N311" s="175">
        <f t="shared" si="34"/>
        <v>0</v>
      </c>
      <c r="O311" s="528">
        <f t="shared" si="34"/>
        <v>0</v>
      </c>
    </row>
    <row r="312" spans="3:15" x14ac:dyDescent="0.25">
      <c r="C312" s="669" t="s">
        <v>291</v>
      </c>
      <c r="D312" s="818"/>
      <c r="E312" s="174">
        <v>0</v>
      </c>
      <c r="F312" s="819">
        <v>0</v>
      </c>
      <c r="G312" s="710">
        <v>0</v>
      </c>
      <c r="H312" s="710">
        <v>0</v>
      </c>
      <c r="I312" s="710">
        <v>0</v>
      </c>
      <c r="J312" s="174">
        <v>0</v>
      </c>
      <c r="K312" s="174">
        <v>0</v>
      </c>
      <c r="L312" s="174">
        <v>0</v>
      </c>
      <c r="M312" s="174">
        <v>0</v>
      </c>
      <c r="N312" s="174">
        <v>0</v>
      </c>
      <c r="O312" s="527">
        <v>0</v>
      </c>
    </row>
    <row r="313" spans="3:15" x14ac:dyDescent="0.25">
      <c r="C313" s="669" t="s">
        <v>292</v>
      </c>
      <c r="D313" s="818"/>
      <c r="E313" s="174">
        <v>0</v>
      </c>
      <c r="F313" s="819">
        <v>0</v>
      </c>
      <c r="G313" s="710">
        <v>0</v>
      </c>
      <c r="H313" s="710">
        <v>0</v>
      </c>
      <c r="I313" s="710">
        <v>0</v>
      </c>
      <c r="J313" s="174">
        <v>0</v>
      </c>
      <c r="K313" s="174">
        <v>0</v>
      </c>
      <c r="L313" s="174">
        <v>0</v>
      </c>
      <c r="M313" s="174">
        <v>0</v>
      </c>
      <c r="N313" s="174">
        <v>0</v>
      </c>
      <c r="O313" s="527">
        <v>0</v>
      </c>
    </row>
    <row r="314" spans="3:15" x14ac:dyDescent="0.25">
      <c r="C314" s="669" t="s">
        <v>293</v>
      </c>
      <c r="D314" s="818"/>
      <c r="E314" s="174">
        <v>0</v>
      </c>
      <c r="F314" s="819">
        <v>0</v>
      </c>
      <c r="G314" s="710">
        <v>0</v>
      </c>
      <c r="H314" s="710">
        <v>0</v>
      </c>
      <c r="I314" s="710">
        <v>0</v>
      </c>
      <c r="J314" s="174">
        <v>0</v>
      </c>
      <c r="K314" s="174">
        <v>0</v>
      </c>
      <c r="L314" s="174">
        <v>0</v>
      </c>
      <c r="M314" s="174">
        <v>0</v>
      </c>
      <c r="N314" s="174">
        <v>0</v>
      </c>
      <c r="O314" s="527">
        <v>0</v>
      </c>
    </row>
    <row r="315" spans="3:15" x14ac:dyDescent="0.25">
      <c r="C315" s="669" t="s">
        <v>294</v>
      </c>
      <c r="D315" s="818"/>
      <c r="E315" s="174">
        <v>0</v>
      </c>
      <c r="F315" s="819">
        <v>0</v>
      </c>
      <c r="G315" s="710">
        <v>0</v>
      </c>
      <c r="H315" s="710">
        <v>0</v>
      </c>
      <c r="I315" s="710">
        <v>0</v>
      </c>
      <c r="J315" s="174">
        <v>0</v>
      </c>
      <c r="K315" s="174">
        <v>0</v>
      </c>
      <c r="L315" s="174">
        <v>0</v>
      </c>
      <c r="M315" s="174">
        <v>0</v>
      </c>
      <c r="N315" s="174">
        <v>0</v>
      </c>
      <c r="O315" s="527">
        <v>0</v>
      </c>
    </row>
    <row r="316" spans="3:15" x14ac:dyDescent="0.25">
      <c r="C316" s="525" t="s">
        <v>295</v>
      </c>
      <c r="D316" s="815"/>
      <c r="E316" s="175">
        <f t="shared" ref="E316:O316" si="35">SUM(E312:E315)</f>
        <v>0</v>
      </c>
      <c r="F316" s="784">
        <f t="shared" si="35"/>
        <v>0</v>
      </c>
      <c r="G316" s="694">
        <f t="shared" si="35"/>
        <v>0</v>
      </c>
      <c r="H316" s="694">
        <f t="shared" si="35"/>
        <v>0</v>
      </c>
      <c r="I316" s="694">
        <f t="shared" si="35"/>
        <v>0</v>
      </c>
      <c r="J316" s="175">
        <f t="shared" si="35"/>
        <v>0</v>
      </c>
      <c r="K316" s="175">
        <f t="shared" si="35"/>
        <v>0</v>
      </c>
      <c r="L316" s="175">
        <f t="shared" si="35"/>
        <v>0</v>
      </c>
      <c r="M316" s="175">
        <f t="shared" si="35"/>
        <v>0</v>
      </c>
      <c r="N316" s="175">
        <f t="shared" si="35"/>
        <v>0</v>
      </c>
      <c r="O316" s="528">
        <f t="shared" si="35"/>
        <v>0</v>
      </c>
    </row>
    <row r="317" spans="3:15" x14ac:dyDescent="0.25">
      <c r="C317" s="525" t="s">
        <v>296</v>
      </c>
      <c r="D317" s="815"/>
      <c r="E317" s="176">
        <f t="shared" ref="E317:O317" si="36">SUM(E311,E316)</f>
        <v>0</v>
      </c>
      <c r="F317" s="787">
        <f t="shared" si="36"/>
        <v>0</v>
      </c>
      <c r="G317" s="695">
        <f t="shared" si="36"/>
        <v>0</v>
      </c>
      <c r="H317" s="695">
        <f t="shared" si="36"/>
        <v>0</v>
      </c>
      <c r="I317" s="695">
        <f t="shared" si="36"/>
        <v>0</v>
      </c>
      <c r="J317" s="176">
        <f t="shared" si="36"/>
        <v>0</v>
      </c>
      <c r="K317" s="176">
        <f t="shared" si="36"/>
        <v>0</v>
      </c>
      <c r="L317" s="176">
        <f t="shared" si="36"/>
        <v>0</v>
      </c>
      <c r="M317" s="176">
        <f t="shared" si="36"/>
        <v>0</v>
      </c>
      <c r="N317" s="176">
        <f t="shared" si="36"/>
        <v>0</v>
      </c>
      <c r="O317" s="529">
        <f t="shared" si="36"/>
        <v>0</v>
      </c>
    </row>
    <row r="318" spans="3:15" x14ac:dyDescent="0.25">
      <c r="C318" s="525"/>
      <c r="D318" s="815"/>
      <c r="E318" s="174"/>
      <c r="F318" s="819"/>
      <c r="G318" s="710"/>
      <c r="H318" s="710"/>
      <c r="I318" s="710"/>
      <c r="J318" s="174"/>
      <c r="K318" s="174"/>
      <c r="L318" s="174"/>
      <c r="M318" s="174"/>
      <c r="N318" s="174"/>
      <c r="O318" s="527"/>
    </row>
    <row r="319" spans="3:15" x14ac:dyDescent="0.25">
      <c r="C319" s="525" t="s">
        <v>297</v>
      </c>
      <c r="D319" s="815"/>
      <c r="E319" s="820"/>
      <c r="F319" s="821"/>
      <c r="G319" s="822"/>
      <c r="H319" s="822"/>
      <c r="I319" s="822"/>
      <c r="J319" s="820"/>
      <c r="K319" s="820"/>
      <c r="L319" s="820"/>
      <c r="M319" s="820"/>
      <c r="N319" s="820"/>
      <c r="O319" s="530"/>
    </row>
    <row r="320" spans="3:15" x14ac:dyDescent="0.25">
      <c r="C320" s="669" t="s">
        <v>298</v>
      </c>
      <c r="D320" s="818"/>
      <c r="E320" s="820">
        <v>0</v>
      </c>
      <c r="F320" s="821">
        <v>0</v>
      </c>
      <c r="G320" s="822">
        <v>0</v>
      </c>
      <c r="H320" s="822">
        <v>0</v>
      </c>
      <c r="I320" s="822">
        <v>0</v>
      </c>
      <c r="J320" s="820">
        <v>0</v>
      </c>
      <c r="K320" s="820">
        <v>0</v>
      </c>
      <c r="L320" s="820">
        <v>0</v>
      </c>
      <c r="M320" s="820">
        <v>0</v>
      </c>
      <c r="N320" s="820">
        <v>0</v>
      </c>
      <c r="O320" s="530">
        <v>0</v>
      </c>
    </row>
    <row r="321" spans="3:15" x14ac:dyDescent="0.25">
      <c r="C321" s="1021" t="s">
        <v>299</v>
      </c>
      <c r="D321" s="1022"/>
      <c r="E321" s="174">
        <v>0</v>
      </c>
      <c r="F321" s="819">
        <v>0</v>
      </c>
      <c r="G321" s="710">
        <v>0</v>
      </c>
      <c r="H321" s="710">
        <v>0</v>
      </c>
      <c r="I321" s="710">
        <v>0</v>
      </c>
      <c r="J321" s="174">
        <v>0</v>
      </c>
      <c r="K321" s="174">
        <v>0</v>
      </c>
      <c r="L321" s="174">
        <v>0</v>
      </c>
      <c r="M321" s="174">
        <v>0</v>
      </c>
      <c r="N321" s="174">
        <v>0</v>
      </c>
      <c r="O321" s="527">
        <v>0</v>
      </c>
    </row>
    <row r="322" spans="3:15" x14ac:dyDescent="0.25">
      <c r="C322" s="669" t="s">
        <v>300</v>
      </c>
      <c r="D322" s="818"/>
      <c r="E322" s="174">
        <v>0</v>
      </c>
      <c r="F322" s="819">
        <v>0</v>
      </c>
      <c r="G322" s="710">
        <v>0</v>
      </c>
      <c r="H322" s="710">
        <v>0</v>
      </c>
      <c r="I322" s="710">
        <v>0</v>
      </c>
      <c r="J322" s="174">
        <v>0</v>
      </c>
      <c r="K322" s="174">
        <v>0</v>
      </c>
      <c r="L322" s="174">
        <v>0</v>
      </c>
      <c r="M322" s="174">
        <v>0</v>
      </c>
      <c r="N322" s="174">
        <v>0</v>
      </c>
      <c r="O322" s="527">
        <v>0</v>
      </c>
    </row>
    <row r="323" spans="3:15" x14ac:dyDescent="0.25">
      <c r="C323" s="669" t="s">
        <v>301</v>
      </c>
      <c r="D323" s="818"/>
      <c r="E323" s="174">
        <v>0</v>
      </c>
      <c r="F323" s="819">
        <v>0</v>
      </c>
      <c r="G323" s="710">
        <v>0</v>
      </c>
      <c r="H323" s="710">
        <v>0</v>
      </c>
      <c r="I323" s="710">
        <v>0</v>
      </c>
      <c r="J323" s="174">
        <v>0</v>
      </c>
      <c r="K323" s="174">
        <v>0</v>
      </c>
      <c r="L323" s="174">
        <v>0</v>
      </c>
      <c r="M323" s="174">
        <v>0</v>
      </c>
      <c r="N323" s="174">
        <v>0</v>
      </c>
      <c r="O323" s="527">
        <v>0</v>
      </c>
    </row>
    <row r="324" spans="3:15" x14ac:dyDescent="0.25">
      <c r="C324" s="669" t="s">
        <v>302</v>
      </c>
      <c r="D324" s="818"/>
      <c r="E324" s="174">
        <v>0</v>
      </c>
      <c r="F324" s="819">
        <v>0</v>
      </c>
      <c r="G324" s="710">
        <v>0</v>
      </c>
      <c r="H324" s="710">
        <v>0</v>
      </c>
      <c r="I324" s="710">
        <v>0</v>
      </c>
      <c r="J324" s="174">
        <v>0</v>
      </c>
      <c r="K324" s="174">
        <v>0</v>
      </c>
      <c r="L324" s="174">
        <v>0</v>
      </c>
      <c r="M324" s="174">
        <v>0</v>
      </c>
      <c r="N324" s="174">
        <v>0</v>
      </c>
      <c r="O324" s="527">
        <v>0</v>
      </c>
    </row>
    <row r="325" spans="3:15" x14ac:dyDescent="0.25">
      <c r="C325" s="525" t="s">
        <v>303</v>
      </c>
      <c r="D325" s="815"/>
      <c r="E325" s="175">
        <f t="shared" ref="E325:H325" si="37">SUM(E320:E324)</f>
        <v>0</v>
      </c>
      <c r="F325" s="784">
        <f t="shared" si="37"/>
        <v>0</v>
      </c>
      <c r="G325" s="694">
        <f t="shared" si="37"/>
        <v>0</v>
      </c>
      <c r="H325" s="694">
        <f t="shared" si="37"/>
        <v>0</v>
      </c>
      <c r="I325" s="694">
        <f t="shared" ref="I325:O325" si="38">SUM(I320:I324)</f>
        <v>0</v>
      </c>
      <c r="J325" s="175">
        <f t="shared" si="38"/>
        <v>0</v>
      </c>
      <c r="K325" s="175">
        <f t="shared" si="38"/>
        <v>0</v>
      </c>
      <c r="L325" s="175">
        <f t="shared" si="38"/>
        <v>0</v>
      </c>
      <c r="M325" s="175">
        <f t="shared" si="38"/>
        <v>0</v>
      </c>
      <c r="N325" s="175">
        <f t="shared" si="38"/>
        <v>0</v>
      </c>
      <c r="O325" s="528">
        <f t="shared" si="38"/>
        <v>0</v>
      </c>
    </row>
    <row r="326" spans="3:15" x14ac:dyDescent="0.25">
      <c r="C326" s="525"/>
      <c r="D326" s="815"/>
      <c r="E326" s="174"/>
      <c r="F326" s="819"/>
      <c r="G326" s="710"/>
      <c r="H326" s="710"/>
      <c r="I326" s="710"/>
      <c r="J326" s="174"/>
      <c r="K326" s="174"/>
      <c r="L326" s="174"/>
      <c r="M326" s="174"/>
      <c r="N326" s="174"/>
      <c r="O326" s="527"/>
    </row>
    <row r="327" spans="3:15" x14ac:dyDescent="0.25">
      <c r="C327" s="525" t="s">
        <v>304</v>
      </c>
      <c r="D327" s="815"/>
      <c r="E327" s="820"/>
      <c r="F327" s="821"/>
      <c r="G327" s="822"/>
      <c r="H327" s="822"/>
      <c r="I327" s="822"/>
      <c r="J327" s="820"/>
      <c r="K327" s="820"/>
      <c r="L327" s="820"/>
      <c r="M327" s="820"/>
      <c r="N327" s="820"/>
      <c r="O327" s="530"/>
    </row>
    <row r="328" spans="3:15" x14ac:dyDescent="0.25">
      <c r="C328" s="669" t="s">
        <v>119</v>
      </c>
      <c r="D328" s="818"/>
      <c r="E328" s="174">
        <v>0</v>
      </c>
      <c r="F328" s="819">
        <v>0</v>
      </c>
      <c r="G328" s="710">
        <v>0</v>
      </c>
      <c r="H328" s="710">
        <v>0</v>
      </c>
      <c r="I328" s="710">
        <v>0</v>
      </c>
      <c r="J328" s="174">
        <v>0</v>
      </c>
      <c r="K328" s="174">
        <v>0</v>
      </c>
      <c r="L328" s="174">
        <v>0</v>
      </c>
      <c r="M328" s="174">
        <v>0</v>
      </c>
      <c r="N328" s="174">
        <v>0</v>
      </c>
      <c r="O328" s="527">
        <v>0</v>
      </c>
    </row>
    <row r="329" spans="3:15" x14ac:dyDescent="0.25">
      <c r="C329" s="669" t="s">
        <v>305</v>
      </c>
      <c r="D329" s="818"/>
      <c r="E329" s="174">
        <v>0</v>
      </c>
      <c r="F329" s="819">
        <v>0</v>
      </c>
      <c r="G329" s="710">
        <v>0</v>
      </c>
      <c r="H329" s="710">
        <v>0</v>
      </c>
      <c r="I329" s="710">
        <v>0</v>
      </c>
      <c r="J329" s="174">
        <v>0</v>
      </c>
      <c r="K329" s="174">
        <v>0</v>
      </c>
      <c r="L329" s="174">
        <v>0</v>
      </c>
      <c r="M329" s="174">
        <v>0</v>
      </c>
      <c r="N329" s="174">
        <v>0</v>
      </c>
      <c r="O329" s="527">
        <v>0</v>
      </c>
    </row>
    <row r="330" spans="3:15" x14ac:dyDescent="0.25">
      <c r="C330" s="669" t="s">
        <v>306</v>
      </c>
      <c r="D330" s="818"/>
      <c r="E330" s="174">
        <v>0</v>
      </c>
      <c r="F330" s="819">
        <v>0</v>
      </c>
      <c r="G330" s="710">
        <v>0</v>
      </c>
      <c r="H330" s="710">
        <v>0</v>
      </c>
      <c r="I330" s="710">
        <v>0</v>
      </c>
      <c r="J330" s="174">
        <v>0</v>
      </c>
      <c r="K330" s="174">
        <v>0</v>
      </c>
      <c r="L330" s="174">
        <v>0</v>
      </c>
      <c r="M330" s="174">
        <v>0</v>
      </c>
      <c r="N330" s="174">
        <v>0</v>
      </c>
      <c r="O330" s="527">
        <v>0</v>
      </c>
    </row>
    <row r="331" spans="3:15" x14ac:dyDescent="0.25">
      <c r="C331" s="669" t="s">
        <v>307</v>
      </c>
      <c r="D331" s="818"/>
      <c r="E331" s="174">
        <v>0</v>
      </c>
      <c r="F331" s="819">
        <v>0</v>
      </c>
      <c r="G331" s="710">
        <v>0</v>
      </c>
      <c r="H331" s="710">
        <v>0</v>
      </c>
      <c r="I331" s="710">
        <v>0</v>
      </c>
      <c r="J331" s="174">
        <v>0</v>
      </c>
      <c r="K331" s="174">
        <v>0</v>
      </c>
      <c r="L331" s="174">
        <v>0</v>
      </c>
      <c r="M331" s="174">
        <v>0</v>
      </c>
      <c r="N331" s="174">
        <v>0</v>
      </c>
      <c r="O331" s="527">
        <v>0</v>
      </c>
    </row>
    <row r="332" spans="3:15" x14ac:dyDescent="0.25">
      <c r="C332" s="669" t="s">
        <v>308</v>
      </c>
      <c r="D332" s="818"/>
      <c r="E332" s="174">
        <v>0</v>
      </c>
      <c r="F332" s="819">
        <v>0</v>
      </c>
      <c r="G332" s="710">
        <v>0</v>
      </c>
      <c r="H332" s="710">
        <v>0</v>
      </c>
      <c r="I332" s="710">
        <v>0</v>
      </c>
      <c r="J332" s="174">
        <v>0</v>
      </c>
      <c r="K332" s="174">
        <v>0</v>
      </c>
      <c r="L332" s="174">
        <v>0</v>
      </c>
      <c r="M332" s="174">
        <v>0</v>
      </c>
      <c r="N332" s="174">
        <v>0</v>
      </c>
      <c r="O332" s="527">
        <v>0</v>
      </c>
    </row>
    <row r="333" spans="3:15" x14ac:dyDescent="0.25">
      <c r="C333" s="669" t="s">
        <v>309</v>
      </c>
      <c r="D333" s="818"/>
      <c r="E333" s="174">
        <v>0</v>
      </c>
      <c r="F333" s="819">
        <v>0</v>
      </c>
      <c r="G333" s="710">
        <v>0</v>
      </c>
      <c r="H333" s="710">
        <v>0</v>
      </c>
      <c r="I333" s="710">
        <v>0</v>
      </c>
      <c r="J333" s="174">
        <v>0</v>
      </c>
      <c r="K333" s="174">
        <v>0</v>
      </c>
      <c r="L333" s="174">
        <v>0</v>
      </c>
      <c r="M333" s="174">
        <v>0</v>
      </c>
      <c r="N333" s="174">
        <v>0</v>
      </c>
      <c r="O333" s="527">
        <v>0</v>
      </c>
    </row>
    <row r="334" spans="3:15" x14ac:dyDescent="0.25">
      <c r="C334" s="1021" t="s">
        <v>310</v>
      </c>
      <c r="D334" s="1022"/>
      <c r="E334" s="174">
        <v>0</v>
      </c>
      <c r="F334" s="819">
        <v>0</v>
      </c>
      <c r="G334" s="710">
        <v>0</v>
      </c>
      <c r="H334" s="710">
        <v>0</v>
      </c>
      <c r="I334" s="710">
        <v>0</v>
      </c>
      <c r="J334" s="174">
        <v>0</v>
      </c>
      <c r="K334" s="174">
        <v>0</v>
      </c>
      <c r="L334" s="174">
        <v>0</v>
      </c>
      <c r="M334" s="174">
        <v>0</v>
      </c>
      <c r="N334" s="174">
        <v>0</v>
      </c>
      <c r="O334" s="527">
        <v>0</v>
      </c>
    </row>
    <row r="335" spans="3:15" x14ac:dyDescent="0.25">
      <c r="C335" s="669" t="s">
        <v>311</v>
      </c>
      <c r="D335" s="818"/>
      <c r="E335" s="174">
        <v>0</v>
      </c>
      <c r="F335" s="819">
        <v>0</v>
      </c>
      <c r="G335" s="710">
        <v>0</v>
      </c>
      <c r="H335" s="710">
        <v>0</v>
      </c>
      <c r="I335" s="710">
        <v>0</v>
      </c>
      <c r="J335" s="174">
        <v>0</v>
      </c>
      <c r="K335" s="174">
        <v>0</v>
      </c>
      <c r="L335" s="174">
        <v>0</v>
      </c>
      <c r="M335" s="174">
        <v>0</v>
      </c>
      <c r="N335" s="174">
        <v>0</v>
      </c>
      <c r="O335" s="527">
        <v>0</v>
      </c>
    </row>
    <row r="336" spans="3:15" x14ac:dyDescent="0.25">
      <c r="C336" s="669" t="s">
        <v>312</v>
      </c>
      <c r="D336" s="818"/>
      <c r="E336" s="174">
        <v>0</v>
      </c>
      <c r="F336" s="819">
        <v>0</v>
      </c>
      <c r="G336" s="710">
        <v>0</v>
      </c>
      <c r="H336" s="710">
        <v>0</v>
      </c>
      <c r="I336" s="710">
        <v>0</v>
      </c>
      <c r="J336" s="174">
        <v>0</v>
      </c>
      <c r="K336" s="174">
        <v>0</v>
      </c>
      <c r="L336" s="174">
        <v>0</v>
      </c>
      <c r="M336" s="174">
        <v>0</v>
      </c>
      <c r="N336" s="174">
        <v>0</v>
      </c>
      <c r="O336" s="527">
        <v>0</v>
      </c>
    </row>
    <row r="337" spans="3:15" x14ac:dyDescent="0.25">
      <c r="C337" s="669" t="s">
        <v>313</v>
      </c>
      <c r="D337" s="818"/>
      <c r="E337" s="176">
        <v>0</v>
      </c>
      <c r="F337" s="787">
        <v>0</v>
      </c>
      <c r="G337" s="695">
        <v>0</v>
      </c>
      <c r="H337" s="695">
        <v>0</v>
      </c>
      <c r="I337" s="695">
        <v>0</v>
      </c>
      <c r="J337" s="176">
        <v>0</v>
      </c>
      <c r="K337" s="176">
        <v>0</v>
      </c>
      <c r="L337" s="176">
        <v>0</v>
      </c>
      <c r="M337" s="176">
        <v>0</v>
      </c>
      <c r="N337" s="176">
        <v>0</v>
      </c>
      <c r="O337" s="529">
        <v>0</v>
      </c>
    </row>
    <row r="338" spans="3:15" x14ac:dyDescent="0.25">
      <c r="C338" s="525" t="s">
        <v>314</v>
      </c>
      <c r="D338" s="815"/>
      <c r="E338" s="174">
        <f t="shared" ref="E338:O338" si="39">SUM(E328:E337)</f>
        <v>0</v>
      </c>
      <c r="F338" s="819">
        <f t="shared" si="39"/>
        <v>0</v>
      </c>
      <c r="G338" s="710">
        <f t="shared" si="39"/>
        <v>0</v>
      </c>
      <c r="H338" s="710">
        <f t="shared" si="39"/>
        <v>0</v>
      </c>
      <c r="I338" s="710">
        <f t="shared" si="39"/>
        <v>0</v>
      </c>
      <c r="J338" s="174">
        <f t="shared" si="39"/>
        <v>0</v>
      </c>
      <c r="K338" s="174">
        <f t="shared" si="39"/>
        <v>0</v>
      </c>
      <c r="L338" s="174">
        <f t="shared" si="39"/>
        <v>0</v>
      </c>
      <c r="M338" s="174">
        <f t="shared" si="39"/>
        <v>0</v>
      </c>
      <c r="N338" s="174">
        <f t="shared" si="39"/>
        <v>0</v>
      </c>
      <c r="O338" s="527">
        <f t="shared" si="39"/>
        <v>0</v>
      </c>
    </row>
    <row r="339" spans="3:15" ht="3" customHeight="1" x14ac:dyDescent="0.25">
      <c r="C339" s="525"/>
      <c r="D339" s="815"/>
      <c r="E339" s="174"/>
      <c r="F339" s="819"/>
      <c r="G339" s="710"/>
      <c r="H339" s="710"/>
      <c r="I339" s="710"/>
      <c r="J339" s="174"/>
      <c r="K339" s="174"/>
      <c r="L339" s="174"/>
      <c r="M339" s="174"/>
      <c r="N339" s="174"/>
      <c r="O339" s="527"/>
    </row>
    <row r="340" spans="3:15" ht="13" thickBot="1" x14ac:dyDescent="0.3">
      <c r="C340" s="525" t="s">
        <v>315</v>
      </c>
      <c r="D340" s="818"/>
      <c r="E340" s="178">
        <f t="shared" ref="E340:O340" si="40">SUM(E317,E325,E338)</f>
        <v>0</v>
      </c>
      <c r="F340" s="797">
        <f t="shared" si="40"/>
        <v>0</v>
      </c>
      <c r="G340" s="689">
        <f t="shared" si="40"/>
        <v>0</v>
      </c>
      <c r="H340" s="689">
        <f t="shared" si="40"/>
        <v>0</v>
      </c>
      <c r="I340" s="689">
        <f t="shared" si="40"/>
        <v>0</v>
      </c>
      <c r="J340" s="178">
        <f t="shared" si="40"/>
        <v>0</v>
      </c>
      <c r="K340" s="178">
        <f t="shared" si="40"/>
        <v>0</v>
      </c>
      <c r="L340" s="178">
        <f t="shared" si="40"/>
        <v>0</v>
      </c>
      <c r="M340" s="178">
        <f t="shared" si="40"/>
        <v>0</v>
      </c>
      <c r="N340" s="178">
        <f t="shared" si="40"/>
        <v>0</v>
      </c>
      <c r="O340" s="531">
        <f t="shared" si="40"/>
        <v>0</v>
      </c>
    </row>
    <row r="341" spans="3:15" ht="8.25" customHeight="1" thickTop="1" x14ac:dyDescent="0.25">
      <c r="C341" s="669"/>
      <c r="D341" s="818"/>
      <c r="E341" s="820"/>
      <c r="F341" s="821"/>
      <c r="G341" s="822"/>
      <c r="H341" s="822"/>
      <c r="I341" s="822"/>
      <c r="J341" s="820"/>
      <c r="K341" s="820"/>
      <c r="L341" s="820"/>
      <c r="M341" s="820"/>
      <c r="N341" s="820"/>
      <c r="O341" s="530"/>
    </row>
    <row r="342" spans="3:15" x14ac:dyDescent="0.25">
      <c r="C342" s="525" t="s">
        <v>317</v>
      </c>
      <c r="D342" s="818"/>
      <c r="E342" s="820"/>
      <c r="F342" s="821"/>
      <c r="G342" s="822"/>
      <c r="H342" s="822"/>
      <c r="I342" s="822"/>
      <c r="J342" s="820"/>
      <c r="K342" s="820"/>
      <c r="L342" s="820"/>
      <c r="M342" s="820"/>
      <c r="N342" s="820"/>
      <c r="O342" s="530"/>
    </row>
    <row r="343" spans="3:15" x14ac:dyDescent="0.25">
      <c r="C343" s="669" t="s">
        <v>318</v>
      </c>
      <c r="D343" s="818"/>
      <c r="E343" s="174">
        <v>0</v>
      </c>
      <c r="F343" s="819">
        <v>0</v>
      </c>
      <c r="G343" s="710">
        <v>0</v>
      </c>
      <c r="H343" s="710">
        <v>0</v>
      </c>
      <c r="I343" s="710">
        <v>0</v>
      </c>
      <c r="J343" s="174">
        <v>0</v>
      </c>
      <c r="K343" s="174">
        <v>0</v>
      </c>
      <c r="L343" s="174">
        <v>0</v>
      </c>
      <c r="M343" s="174">
        <v>0</v>
      </c>
      <c r="N343" s="174">
        <v>0</v>
      </c>
      <c r="O343" s="527">
        <v>0</v>
      </c>
    </row>
    <row r="344" spans="3:15" x14ac:dyDescent="0.25">
      <c r="C344" s="669" t="s">
        <v>319</v>
      </c>
      <c r="D344" s="818"/>
      <c r="E344" s="174">
        <v>0</v>
      </c>
      <c r="F344" s="819">
        <v>0</v>
      </c>
      <c r="G344" s="710">
        <v>0</v>
      </c>
      <c r="H344" s="710">
        <v>0</v>
      </c>
      <c r="I344" s="710">
        <v>0</v>
      </c>
      <c r="J344" s="174">
        <v>0</v>
      </c>
      <c r="K344" s="174">
        <v>0</v>
      </c>
      <c r="L344" s="174">
        <v>0</v>
      </c>
      <c r="M344" s="174">
        <v>0</v>
      </c>
      <c r="N344" s="174">
        <v>0</v>
      </c>
      <c r="O344" s="527">
        <v>0</v>
      </c>
    </row>
    <row r="345" spans="3:15" x14ac:dyDescent="0.25">
      <c r="C345" s="669" t="s">
        <v>320</v>
      </c>
      <c r="D345" s="818"/>
      <c r="E345" s="174">
        <v>0</v>
      </c>
      <c r="F345" s="819">
        <v>0</v>
      </c>
      <c r="G345" s="710">
        <v>0</v>
      </c>
      <c r="H345" s="710">
        <v>0</v>
      </c>
      <c r="I345" s="710">
        <v>0</v>
      </c>
      <c r="J345" s="174">
        <v>0</v>
      </c>
      <c r="K345" s="174">
        <v>0</v>
      </c>
      <c r="L345" s="174">
        <v>0</v>
      </c>
      <c r="M345" s="174">
        <v>0</v>
      </c>
      <c r="N345" s="174">
        <v>0</v>
      </c>
      <c r="O345" s="527">
        <v>0</v>
      </c>
    </row>
    <row r="346" spans="3:15" x14ac:dyDescent="0.25">
      <c r="C346" s="669" t="s">
        <v>321</v>
      </c>
      <c r="D346" s="818"/>
      <c r="E346" s="174">
        <v>0</v>
      </c>
      <c r="F346" s="819">
        <v>0</v>
      </c>
      <c r="G346" s="710">
        <v>0</v>
      </c>
      <c r="H346" s="710">
        <v>0</v>
      </c>
      <c r="I346" s="710">
        <v>0</v>
      </c>
      <c r="J346" s="174">
        <v>0</v>
      </c>
      <c r="K346" s="174">
        <v>0</v>
      </c>
      <c r="L346" s="174">
        <v>0</v>
      </c>
      <c r="M346" s="174">
        <v>0</v>
      </c>
      <c r="N346" s="174">
        <v>0</v>
      </c>
      <c r="O346" s="527">
        <v>0</v>
      </c>
    </row>
    <row r="347" spans="3:15" ht="13" thickBot="1" x14ac:dyDescent="0.3">
      <c r="C347" s="525" t="s">
        <v>315</v>
      </c>
      <c r="D347" s="818"/>
      <c r="E347" s="178">
        <f t="shared" ref="E347:H347" si="41">SUM(E343:E346)</f>
        <v>0</v>
      </c>
      <c r="F347" s="797">
        <f t="shared" si="41"/>
        <v>0</v>
      </c>
      <c r="G347" s="689">
        <f t="shared" si="41"/>
        <v>0</v>
      </c>
      <c r="H347" s="689">
        <f t="shared" si="41"/>
        <v>0</v>
      </c>
      <c r="I347" s="689">
        <f t="shared" ref="I347:O347" si="42">SUM(I343:I346)</f>
        <v>0</v>
      </c>
      <c r="J347" s="178">
        <f t="shared" si="42"/>
        <v>0</v>
      </c>
      <c r="K347" s="178">
        <f t="shared" si="42"/>
        <v>0</v>
      </c>
      <c r="L347" s="178">
        <f t="shared" si="42"/>
        <v>0</v>
      </c>
      <c r="M347" s="178">
        <f t="shared" si="42"/>
        <v>0</v>
      </c>
      <c r="N347" s="178">
        <f t="shared" si="42"/>
        <v>0</v>
      </c>
      <c r="O347" s="531">
        <f t="shared" si="42"/>
        <v>0</v>
      </c>
    </row>
    <row r="348" spans="3:15" ht="13" thickTop="1" x14ac:dyDescent="0.25">
      <c r="C348" s="532"/>
      <c r="D348" s="823"/>
      <c r="E348" s="174"/>
      <c r="F348" s="819"/>
      <c r="G348" s="710"/>
      <c r="H348" s="710"/>
      <c r="I348" s="710"/>
      <c r="J348" s="174"/>
      <c r="K348" s="174"/>
      <c r="L348" s="174"/>
      <c r="M348" s="174"/>
      <c r="N348" s="174"/>
      <c r="O348" s="527"/>
    </row>
    <row r="349" spans="3:15" x14ac:dyDescent="0.25">
      <c r="C349" s="1023" t="s">
        <v>322</v>
      </c>
      <c r="D349" s="1024"/>
      <c r="E349" s="174"/>
      <c r="F349" s="819"/>
      <c r="G349" s="710"/>
      <c r="H349" s="710"/>
      <c r="I349" s="710"/>
      <c r="J349" s="174"/>
      <c r="K349" s="174"/>
      <c r="L349" s="174"/>
      <c r="M349" s="174"/>
      <c r="N349" s="174"/>
      <c r="O349" s="527"/>
    </row>
    <row r="350" spans="3:15" x14ac:dyDescent="0.25">
      <c r="C350" s="669" t="s">
        <v>323</v>
      </c>
      <c r="D350" s="818"/>
      <c r="E350" s="174">
        <v>0</v>
      </c>
      <c r="F350" s="819">
        <v>0</v>
      </c>
      <c r="G350" s="710">
        <v>0</v>
      </c>
      <c r="H350" s="710">
        <v>0</v>
      </c>
      <c r="I350" s="710">
        <v>0</v>
      </c>
      <c r="J350" s="174">
        <v>0</v>
      </c>
      <c r="K350" s="174">
        <v>0</v>
      </c>
      <c r="L350" s="174">
        <v>0</v>
      </c>
      <c r="M350" s="174">
        <v>0</v>
      </c>
      <c r="N350" s="174">
        <v>0</v>
      </c>
      <c r="O350" s="527">
        <v>0</v>
      </c>
    </row>
    <row r="351" spans="3:15" x14ac:dyDescent="0.25">
      <c r="C351" s="669" t="s">
        <v>45</v>
      </c>
      <c r="D351" s="818"/>
      <c r="E351" s="174">
        <v>0</v>
      </c>
      <c r="F351" s="819">
        <v>0</v>
      </c>
      <c r="G351" s="710">
        <v>0</v>
      </c>
      <c r="H351" s="710">
        <v>0</v>
      </c>
      <c r="I351" s="710">
        <v>0</v>
      </c>
      <c r="J351" s="174">
        <v>0</v>
      </c>
      <c r="K351" s="174">
        <v>0</v>
      </c>
      <c r="L351" s="174">
        <v>0</v>
      </c>
      <c r="M351" s="174">
        <v>0</v>
      </c>
      <c r="N351" s="174">
        <v>0</v>
      </c>
      <c r="O351" s="527">
        <v>0</v>
      </c>
    </row>
    <row r="352" spans="3:15" x14ac:dyDescent="0.25">
      <c r="C352" s="669" t="s">
        <v>324</v>
      </c>
      <c r="D352" s="818"/>
      <c r="E352" s="174">
        <v>0</v>
      </c>
      <c r="F352" s="819">
        <v>0</v>
      </c>
      <c r="G352" s="710">
        <v>0</v>
      </c>
      <c r="H352" s="710">
        <v>0</v>
      </c>
      <c r="I352" s="710">
        <v>0</v>
      </c>
      <c r="J352" s="174">
        <v>0</v>
      </c>
      <c r="K352" s="174">
        <v>0</v>
      </c>
      <c r="L352" s="174">
        <v>0</v>
      </c>
      <c r="M352" s="174">
        <v>0</v>
      </c>
      <c r="N352" s="174">
        <v>0</v>
      </c>
      <c r="O352" s="527">
        <v>0</v>
      </c>
    </row>
    <row r="353" spans="3:15" x14ac:dyDescent="0.25">
      <c r="C353" s="669" t="s">
        <v>325</v>
      </c>
      <c r="D353" s="818"/>
      <c r="E353" s="174">
        <v>0</v>
      </c>
      <c r="F353" s="819">
        <v>0</v>
      </c>
      <c r="G353" s="710">
        <v>0</v>
      </c>
      <c r="H353" s="710">
        <v>0</v>
      </c>
      <c r="I353" s="710">
        <v>0</v>
      </c>
      <c r="J353" s="174">
        <v>0</v>
      </c>
      <c r="K353" s="174">
        <v>0</v>
      </c>
      <c r="L353" s="174">
        <v>0</v>
      </c>
      <c r="M353" s="174">
        <v>0</v>
      </c>
      <c r="N353" s="174">
        <v>0</v>
      </c>
      <c r="O353" s="527">
        <v>0</v>
      </c>
    </row>
    <row r="354" spans="3:15" ht="13" thickBot="1" x14ac:dyDescent="0.3">
      <c r="C354" s="533" t="s">
        <v>315</v>
      </c>
      <c r="D354" s="534"/>
      <c r="E354" s="535">
        <f t="shared" ref="E354:O354" si="43">SUM(E350:E353)</f>
        <v>0</v>
      </c>
      <c r="F354" s="789">
        <f t="shared" si="43"/>
        <v>0</v>
      </c>
      <c r="G354" s="814">
        <f t="shared" si="43"/>
        <v>0</v>
      </c>
      <c r="H354" s="814">
        <f t="shared" si="43"/>
        <v>0</v>
      </c>
      <c r="I354" s="814">
        <f t="shared" si="43"/>
        <v>0</v>
      </c>
      <c r="J354" s="535">
        <f t="shared" si="43"/>
        <v>0</v>
      </c>
      <c r="K354" s="535">
        <f t="shared" si="43"/>
        <v>0</v>
      </c>
      <c r="L354" s="535">
        <f t="shared" si="43"/>
        <v>0</v>
      </c>
      <c r="M354" s="535">
        <f t="shared" si="43"/>
        <v>0</v>
      </c>
      <c r="N354" s="535">
        <f t="shared" si="43"/>
        <v>0</v>
      </c>
      <c r="O354" s="536">
        <f t="shared" si="43"/>
        <v>0</v>
      </c>
    </row>
    <row r="355" spans="3:15" x14ac:dyDescent="0.25">
      <c r="C355" s="159"/>
      <c r="D355" s="161"/>
      <c r="E355" s="173"/>
      <c r="F355" s="173"/>
      <c r="G355" s="173"/>
      <c r="H355" s="173"/>
      <c r="I355" s="537"/>
      <c r="J355" s="537"/>
      <c r="K355" s="537"/>
      <c r="L355" s="537"/>
      <c r="M355" s="537"/>
      <c r="N355" s="537"/>
      <c r="O355" s="537"/>
    </row>
    <row r="356" spans="3:15" ht="17.25" customHeight="1" x14ac:dyDescent="0.25">
      <c r="C356" s="833" t="s">
        <v>792</v>
      </c>
      <c r="D356" s="287"/>
      <c r="I356" s="538"/>
      <c r="J356" s="538"/>
      <c r="K356" s="538"/>
      <c r="L356" s="538"/>
      <c r="M356" s="538"/>
      <c r="N356" s="538"/>
      <c r="O356" s="538"/>
    </row>
    <row r="357" spans="3:15" ht="14" x14ac:dyDescent="0.25">
      <c r="C357" s="4"/>
      <c r="D357" s="4"/>
      <c r="I357" s="538"/>
      <c r="J357" s="538"/>
      <c r="K357" s="538"/>
      <c r="L357" s="538"/>
      <c r="M357" s="538"/>
      <c r="N357" s="538"/>
      <c r="O357" s="538"/>
    </row>
    <row r="358" spans="3:15" x14ac:dyDescent="0.25">
      <c r="C358" s="942"/>
      <c r="D358" s="942"/>
      <c r="E358" s="942"/>
      <c r="F358" s="942"/>
      <c r="G358" s="942"/>
      <c r="H358" s="682"/>
      <c r="I358" s="942"/>
      <c r="J358" s="942"/>
      <c r="K358" s="942"/>
      <c r="L358" s="942"/>
      <c r="M358" s="942"/>
      <c r="N358" s="942"/>
      <c r="O358" s="682"/>
    </row>
    <row r="359" spans="3:15" ht="15" customHeight="1" x14ac:dyDescent="0.25">
      <c r="C359" s="813" t="s">
        <v>327</v>
      </c>
      <c r="D359" s="682"/>
      <c r="E359" s="682" t="str">
        <f t="shared" ref="E359:O359" si="44">E22</f>
        <v>2022/23</v>
      </c>
      <c r="F359" s="682" t="str">
        <f t="shared" si="44"/>
        <v>2023/24</v>
      </c>
      <c r="G359" s="682" t="str">
        <f t="shared" si="44"/>
        <v>2024/25</v>
      </c>
      <c r="H359" s="682" t="str">
        <f t="shared" si="44"/>
        <v>2025/26</v>
      </c>
      <c r="I359" s="682" t="str">
        <f t="shared" si="44"/>
        <v>2026/27</v>
      </c>
      <c r="J359" s="682" t="str">
        <f t="shared" si="44"/>
        <v>2027/28</v>
      </c>
      <c r="K359" s="682" t="str">
        <f t="shared" si="44"/>
        <v>2028/29</v>
      </c>
      <c r="L359" s="682" t="str">
        <f t="shared" si="44"/>
        <v>2029/30</v>
      </c>
      <c r="M359" s="682" t="str">
        <f t="shared" si="44"/>
        <v>2030/31</v>
      </c>
      <c r="N359" s="682" t="str">
        <f t="shared" si="44"/>
        <v>2031/32</v>
      </c>
      <c r="O359" s="682" t="str">
        <f t="shared" si="44"/>
        <v>2032/33</v>
      </c>
    </row>
    <row r="360" spans="3:15" x14ac:dyDescent="0.25">
      <c r="C360" s="682"/>
      <c r="D360" s="682"/>
      <c r="E360" s="682" t="s">
        <v>144</v>
      </c>
      <c r="F360" s="682" t="s">
        <v>144</v>
      </c>
      <c r="G360" s="682" t="s">
        <v>144</v>
      </c>
      <c r="H360" s="682" t="s">
        <v>144</v>
      </c>
      <c r="I360" s="682" t="s">
        <v>144</v>
      </c>
      <c r="J360" s="682" t="s">
        <v>144</v>
      </c>
      <c r="K360" s="682" t="s">
        <v>144</v>
      </c>
      <c r="L360" s="682" t="s">
        <v>144</v>
      </c>
      <c r="M360" s="682" t="s">
        <v>144</v>
      </c>
      <c r="N360" s="682" t="s">
        <v>144</v>
      </c>
      <c r="O360" s="682" t="s">
        <v>144</v>
      </c>
    </row>
    <row r="361" spans="3:15" ht="13" x14ac:dyDescent="0.25">
      <c r="C361" s="160" t="s">
        <v>327</v>
      </c>
      <c r="D361" s="539"/>
      <c r="E361" s="540"/>
      <c r="F361" s="798"/>
      <c r="G361" s="805"/>
      <c r="H361" s="805"/>
      <c r="I361" s="806"/>
      <c r="J361" s="541"/>
      <c r="K361" s="541"/>
      <c r="L361" s="541"/>
      <c r="M361" s="541"/>
      <c r="N361" s="541"/>
      <c r="O361" s="541"/>
    </row>
    <row r="362" spans="3:15" x14ac:dyDescent="0.25">
      <c r="C362" s="161" t="s">
        <v>328</v>
      </c>
      <c r="D362" s="542"/>
      <c r="E362" s="543"/>
      <c r="F362" s="799"/>
      <c r="G362" s="807"/>
      <c r="H362" s="807"/>
      <c r="I362" s="807"/>
      <c r="J362" s="543"/>
      <c r="K362" s="543"/>
      <c r="L362" s="543"/>
      <c r="M362" s="543"/>
      <c r="N362" s="543"/>
      <c r="O362" s="543"/>
    </row>
    <row r="363" spans="3:15" x14ac:dyDescent="0.25">
      <c r="C363" s="161" t="s">
        <v>329</v>
      </c>
      <c r="D363" s="542"/>
      <c r="E363" s="543"/>
      <c r="F363" s="799"/>
      <c r="G363" s="807"/>
      <c r="H363" s="807"/>
      <c r="I363" s="807"/>
      <c r="J363" s="543"/>
      <c r="K363" s="543"/>
      <c r="L363" s="543"/>
      <c r="M363" s="543"/>
      <c r="N363" s="543"/>
      <c r="O363" s="543"/>
    </row>
    <row r="364" spans="3:15" ht="13.5" thickBot="1" x14ac:dyDescent="0.3">
      <c r="C364" s="160" t="s">
        <v>330</v>
      </c>
      <c r="D364" s="539"/>
      <c r="E364" s="544">
        <f t="shared" ref="E364:O364" si="45">SUM(E362:E363)</f>
        <v>0</v>
      </c>
      <c r="F364" s="800">
        <f t="shared" si="45"/>
        <v>0</v>
      </c>
      <c r="G364" s="808">
        <f t="shared" si="45"/>
        <v>0</v>
      </c>
      <c r="H364" s="808">
        <f t="shared" si="45"/>
        <v>0</v>
      </c>
      <c r="I364" s="808">
        <f t="shared" si="45"/>
        <v>0</v>
      </c>
      <c r="J364" s="544">
        <f t="shared" si="45"/>
        <v>0</v>
      </c>
      <c r="K364" s="544">
        <f t="shared" si="45"/>
        <v>0</v>
      </c>
      <c r="L364" s="544">
        <f t="shared" si="45"/>
        <v>0</v>
      </c>
      <c r="M364" s="544">
        <f t="shared" si="45"/>
        <v>0</v>
      </c>
      <c r="N364" s="544">
        <f t="shared" si="45"/>
        <v>0</v>
      </c>
      <c r="O364" s="544">
        <f t="shared" si="45"/>
        <v>0</v>
      </c>
    </row>
    <row r="365" spans="3:15" ht="13.5" thickTop="1" x14ac:dyDescent="0.25">
      <c r="C365" s="539"/>
      <c r="D365" s="539"/>
      <c r="E365" s="545"/>
      <c r="F365" s="545"/>
      <c r="G365" s="545"/>
      <c r="H365" s="545"/>
      <c r="I365" s="545"/>
      <c r="J365" s="545"/>
      <c r="K365" s="545"/>
      <c r="L365" s="545"/>
      <c r="M365" s="545"/>
      <c r="N365" s="545"/>
      <c r="O365" s="545"/>
    </row>
    <row r="366" spans="3:15" x14ac:dyDescent="0.25">
      <c r="C366" s="942"/>
      <c r="D366" s="942"/>
      <c r="E366" s="942"/>
      <c r="F366" s="942"/>
      <c r="G366" s="942"/>
      <c r="H366" s="682"/>
      <c r="I366" s="942"/>
      <c r="J366" s="942"/>
      <c r="K366" s="942"/>
      <c r="L366" s="942"/>
      <c r="M366" s="942"/>
      <c r="N366" s="942"/>
      <c r="O366" s="682"/>
    </row>
    <row r="367" spans="3:15" ht="14" x14ac:dyDescent="0.25">
      <c r="C367" s="813" t="s">
        <v>332</v>
      </c>
      <c r="D367" s="682"/>
      <c r="E367" s="682" t="str">
        <f t="shared" ref="E367:O367" si="46">E22</f>
        <v>2022/23</v>
      </c>
      <c r="F367" s="682" t="str">
        <f t="shared" si="46"/>
        <v>2023/24</v>
      </c>
      <c r="G367" s="682" t="str">
        <f t="shared" si="46"/>
        <v>2024/25</v>
      </c>
      <c r="H367" s="682" t="str">
        <f t="shared" si="46"/>
        <v>2025/26</v>
      </c>
      <c r="I367" s="682" t="str">
        <f t="shared" si="46"/>
        <v>2026/27</v>
      </c>
      <c r="J367" s="682" t="str">
        <f t="shared" si="46"/>
        <v>2027/28</v>
      </c>
      <c r="K367" s="682" t="str">
        <f t="shared" si="46"/>
        <v>2028/29</v>
      </c>
      <c r="L367" s="682" t="str">
        <f t="shared" si="46"/>
        <v>2029/30</v>
      </c>
      <c r="M367" s="682" t="str">
        <f t="shared" si="46"/>
        <v>2030/31</v>
      </c>
      <c r="N367" s="682" t="str">
        <f t="shared" si="46"/>
        <v>2031/32</v>
      </c>
      <c r="O367" s="682" t="str">
        <f t="shared" si="46"/>
        <v>2032/33</v>
      </c>
    </row>
    <row r="368" spans="3:15" x14ac:dyDescent="0.25">
      <c r="C368" s="682"/>
      <c r="D368" s="682"/>
      <c r="E368" s="682" t="s">
        <v>331</v>
      </c>
      <c r="F368" s="682" t="s">
        <v>331</v>
      </c>
      <c r="G368" s="682" t="s">
        <v>331</v>
      </c>
      <c r="H368" s="682" t="s">
        <v>331</v>
      </c>
      <c r="I368" s="682" t="s">
        <v>331</v>
      </c>
      <c r="J368" s="682" t="s">
        <v>331</v>
      </c>
      <c r="K368" s="682" t="s">
        <v>331</v>
      </c>
      <c r="L368" s="682" t="s">
        <v>331</v>
      </c>
      <c r="M368" s="682" t="s">
        <v>331</v>
      </c>
      <c r="N368" s="682" t="s">
        <v>331</v>
      </c>
      <c r="O368" s="682" t="s">
        <v>331</v>
      </c>
    </row>
    <row r="369" spans="3:15" x14ac:dyDescent="0.25">
      <c r="C369" s="160" t="s">
        <v>332</v>
      </c>
      <c r="D369" s="161"/>
      <c r="E369" s="172"/>
      <c r="F369" s="781"/>
      <c r="G369" s="674"/>
      <c r="H369" s="674"/>
      <c r="I369" s="674"/>
      <c r="J369" s="172"/>
      <c r="K369" s="172"/>
      <c r="L369" s="172"/>
      <c r="M369" s="172"/>
      <c r="N369" s="172"/>
      <c r="O369" s="172"/>
    </row>
    <row r="370" spans="3:15" x14ac:dyDescent="0.25">
      <c r="C370" s="161" t="s">
        <v>333</v>
      </c>
      <c r="D370" s="160"/>
      <c r="E370" s="172"/>
      <c r="F370" s="781"/>
      <c r="G370" s="674"/>
      <c r="H370" s="674"/>
      <c r="I370" s="674"/>
      <c r="J370" s="172"/>
      <c r="K370" s="172"/>
      <c r="L370" s="172"/>
      <c r="M370" s="172"/>
      <c r="N370" s="172"/>
      <c r="O370" s="172"/>
    </row>
    <row r="371" spans="3:15" ht="13" thickBot="1" x14ac:dyDescent="0.3">
      <c r="C371" s="160" t="s">
        <v>334</v>
      </c>
      <c r="D371" s="160"/>
      <c r="E371" s="178">
        <f t="shared" ref="E371:O371" si="47">SUM(E370:E370)</f>
        <v>0</v>
      </c>
      <c r="F371" s="797">
        <f t="shared" si="47"/>
        <v>0</v>
      </c>
      <c r="G371" s="689">
        <f t="shared" si="47"/>
        <v>0</v>
      </c>
      <c r="H371" s="689">
        <f t="shared" si="47"/>
        <v>0</v>
      </c>
      <c r="I371" s="689">
        <f t="shared" si="47"/>
        <v>0</v>
      </c>
      <c r="J371" s="178">
        <f t="shared" si="47"/>
        <v>0</v>
      </c>
      <c r="K371" s="178">
        <f t="shared" si="47"/>
        <v>0</v>
      </c>
      <c r="L371" s="178">
        <f t="shared" si="47"/>
        <v>0</v>
      </c>
      <c r="M371" s="178">
        <f t="shared" si="47"/>
        <v>0</v>
      </c>
      <c r="N371" s="178">
        <f t="shared" si="47"/>
        <v>0</v>
      </c>
      <c r="O371" s="178">
        <f t="shared" si="47"/>
        <v>0</v>
      </c>
    </row>
    <row r="372" spans="3:15" ht="13" thickTop="1" x14ac:dyDescent="0.25">
      <c r="C372" s="160"/>
      <c r="D372" s="160"/>
      <c r="E372" s="173"/>
      <c r="F372" s="173"/>
      <c r="G372" s="173"/>
      <c r="H372" s="173"/>
      <c r="I372" s="173"/>
      <c r="J372" s="173"/>
      <c r="K372" s="173"/>
      <c r="L372" s="173"/>
      <c r="M372" s="173"/>
      <c r="N372" s="173"/>
      <c r="O372" s="173"/>
    </row>
    <row r="373" spans="3:15" ht="12.65" customHeight="1" x14ac:dyDescent="0.25">
      <c r="C373" s="1017" t="s">
        <v>793</v>
      </c>
      <c r="D373" s="1017"/>
      <c r="E373" s="1017"/>
      <c r="F373" s="1017"/>
      <c r="G373" s="1017"/>
      <c r="H373" s="1017"/>
      <c r="I373" s="1017"/>
      <c r="J373" s="1017"/>
      <c r="K373" s="1017"/>
      <c r="L373" s="1017"/>
      <c r="M373" s="1017"/>
      <c r="N373" s="1017"/>
      <c r="O373" s="1017"/>
    </row>
    <row r="374" spans="3:15" ht="25.5" customHeight="1" x14ac:dyDescent="0.25">
      <c r="C374" s="1018"/>
      <c r="D374" s="1018"/>
      <c r="E374" s="1019"/>
      <c r="F374" s="1019"/>
      <c r="G374" s="1019"/>
      <c r="H374" s="1019"/>
      <c r="I374" s="1019"/>
      <c r="J374" s="538"/>
      <c r="K374" s="538"/>
      <c r="L374" s="538"/>
      <c r="M374" s="538"/>
      <c r="N374" s="538"/>
      <c r="O374" s="538"/>
    </row>
    <row r="375" spans="3:15" ht="13.5" customHeight="1" x14ac:dyDescent="0.25">
      <c r="C375" s="1012" t="s">
        <v>336</v>
      </c>
      <c r="D375" s="812"/>
      <c r="E375" s="812" t="s">
        <v>96</v>
      </c>
      <c r="F375" s="1015" t="s">
        <v>337</v>
      </c>
      <c r="G375" s="1015"/>
      <c r="H375" s="1015"/>
      <c r="I375" s="1016"/>
    </row>
    <row r="376" spans="3:15" ht="12.65" customHeight="1" x14ac:dyDescent="0.25">
      <c r="C376" s="1013"/>
      <c r="D376" s="673"/>
      <c r="E376" s="673"/>
      <c r="F376" s="883" t="s">
        <v>338</v>
      </c>
      <c r="G376" s="883"/>
      <c r="H376" s="673"/>
      <c r="I376" s="809"/>
    </row>
    <row r="377" spans="3:15" ht="26.25" customHeight="1" x14ac:dyDescent="0.25">
      <c r="C377" s="1013"/>
      <c r="D377" s="673"/>
      <c r="E377" s="673" t="str">
        <f>F22</f>
        <v>2023/24</v>
      </c>
      <c r="F377" s="673" t="s">
        <v>341</v>
      </c>
      <c r="G377" s="673" t="s">
        <v>794</v>
      </c>
      <c r="H377" s="673" t="s">
        <v>339</v>
      </c>
      <c r="I377" s="809" t="s">
        <v>340</v>
      </c>
    </row>
    <row r="378" spans="3:15" ht="13.4" customHeight="1" x14ac:dyDescent="0.25">
      <c r="C378" s="1014"/>
      <c r="D378" s="811"/>
      <c r="E378" s="811" t="s">
        <v>97</v>
      </c>
      <c r="F378" s="811" t="s">
        <v>97</v>
      </c>
      <c r="G378" s="811" t="s">
        <v>97</v>
      </c>
      <c r="H378" s="811" t="s">
        <v>97</v>
      </c>
      <c r="I378" s="810" t="s">
        <v>97</v>
      </c>
    </row>
    <row r="379" spans="3:15" x14ac:dyDescent="0.25">
      <c r="C379" s="447" t="s">
        <v>343</v>
      </c>
      <c r="D379" s="173"/>
      <c r="E379" s="801">
        <f>SUM(F379:I379)</f>
        <v>0</v>
      </c>
      <c r="F379" s="173"/>
      <c r="G379" s="173"/>
      <c r="H379" s="173"/>
      <c r="I379" s="546">
        <f t="shared" ref="I379:I385" si="48">SUM(F379:H379)</f>
        <v>0</v>
      </c>
    </row>
    <row r="380" spans="3:15" x14ac:dyDescent="0.25">
      <c r="C380" s="447" t="s">
        <v>344</v>
      </c>
      <c r="D380" s="173"/>
      <c r="E380" s="801">
        <f t="shared" ref="E380:E384" si="49">SUM(F380:I380)</f>
        <v>0</v>
      </c>
      <c r="F380" s="173"/>
      <c r="G380" s="173"/>
      <c r="H380" s="173"/>
      <c r="I380" s="546">
        <f t="shared" si="48"/>
        <v>0</v>
      </c>
    </row>
    <row r="381" spans="3:15" x14ac:dyDescent="0.25">
      <c r="C381" s="447" t="s">
        <v>345</v>
      </c>
      <c r="D381" s="173"/>
      <c r="E381" s="801">
        <f t="shared" si="49"/>
        <v>0</v>
      </c>
      <c r="F381" s="173"/>
      <c r="G381" s="173"/>
      <c r="H381" s="173"/>
      <c r="I381" s="546">
        <f t="shared" si="48"/>
        <v>0</v>
      </c>
    </row>
    <row r="382" spans="3:15" x14ac:dyDescent="0.25">
      <c r="C382" s="447" t="s">
        <v>346</v>
      </c>
      <c r="D382" s="173"/>
      <c r="E382" s="801">
        <f t="shared" si="49"/>
        <v>0</v>
      </c>
      <c r="F382" s="173"/>
      <c r="G382" s="173"/>
      <c r="H382" s="173"/>
      <c r="I382" s="546">
        <f t="shared" si="48"/>
        <v>0</v>
      </c>
    </row>
    <row r="383" spans="3:15" x14ac:dyDescent="0.25">
      <c r="C383" s="447" t="s">
        <v>347</v>
      </c>
      <c r="D383" s="173"/>
      <c r="E383" s="801">
        <f t="shared" si="49"/>
        <v>0</v>
      </c>
      <c r="F383" s="173"/>
      <c r="G383" s="173"/>
      <c r="H383" s="173"/>
      <c r="I383" s="546">
        <f t="shared" si="48"/>
        <v>0</v>
      </c>
    </row>
    <row r="384" spans="3:15" x14ac:dyDescent="0.25">
      <c r="C384" s="447" t="s">
        <v>348</v>
      </c>
      <c r="D384" s="173"/>
      <c r="E384" s="801">
        <f t="shared" si="49"/>
        <v>0</v>
      </c>
      <c r="F384" s="173"/>
      <c r="G384" s="173"/>
      <c r="H384" s="173"/>
      <c r="I384" s="546">
        <f t="shared" si="48"/>
        <v>0</v>
      </c>
    </row>
    <row r="385" spans="3:15" x14ac:dyDescent="0.25">
      <c r="C385" s="188" t="s">
        <v>349</v>
      </c>
      <c r="D385" s="176"/>
      <c r="E385" s="802">
        <f>SUM(F385:I385)</f>
        <v>0</v>
      </c>
      <c r="F385" s="176"/>
      <c r="G385" s="176"/>
      <c r="H385" s="176"/>
      <c r="I385" s="547">
        <f t="shared" si="48"/>
        <v>0</v>
      </c>
    </row>
    <row r="386" spans="3:15" x14ac:dyDescent="0.25">
      <c r="C386" s="447" t="s">
        <v>350</v>
      </c>
      <c r="D386" s="173"/>
      <c r="E386" s="801">
        <f>SUM(E379:E385)</f>
        <v>0</v>
      </c>
      <c r="F386" s="546">
        <f>SUM(F379:F385)</f>
        <v>0</v>
      </c>
      <c r="G386" s="546">
        <f t="shared" ref="G386:I386" si="50">SUM(G379:G385)</f>
        <v>0</v>
      </c>
      <c r="H386" s="546">
        <f t="shared" si="50"/>
        <v>0</v>
      </c>
      <c r="I386" s="546">
        <f t="shared" si="50"/>
        <v>0</v>
      </c>
    </row>
    <row r="387" spans="3:15" x14ac:dyDescent="0.25">
      <c r="C387" s="447" t="s">
        <v>351</v>
      </c>
      <c r="D387" s="173"/>
      <c r="E387" s="783"/>
      <c r="F387" s="173"/>
      <c r="G387" s="173"/>
      <c r="H387" s="173"/>
      <c r="I387" s="173"/>
    </row>
    <row r="388" spans="3:15" ht="15.65" customHeight="1" x14ac:dyDescent="0.25">
      <c r="C388" s="447" t="s">
        <v>352</v>
      </c>
      <c r="D388" s="139"/>
      <c r="E388" s="803"/>
      <c r="F388" s="149"/>
      <c r="G388" s="149"/>
      <c r="H388" s="149"/>
      <c r="I388" s="149"/>
    </row>
    <row r="389" spans="3:15" ht="16.5" customHeight="1" x14ac:dyDescent="0.25">
      <c r="C389" s="190" t="s">
        <v>362</v>
      </c>
      <c r="D389" s="139"/>
      <c r="E389" s="804">
        <f>SUM(E386:E388)</f>
        <v>0</v>
      </c>
      <c r="F389" s="548">
        <f>SUM(F386:F388)</f>
        <v>0</v>
      </c>
      <c r="G389" s="548">
        <f t="shared" ref="G389:I389" si="51">SUM(G386:G388)</f>
        <v>0</v>
      </c>
      <c r="H389" s="548">
        <f t="shared" si="51"/>
        <v>0</v>
      </c>
      <c r="I389" s="548">
        <f t="shared" si="51"/>
        <v>0</v>
      </c>
    </row>
    <row r="390" spans="3:15" ht="13.4" customHeight="1" x14ac:dyDescent="0.25"/>
    <row r="391" spans="3:15" x14ac:dyDescent="0.25">
      <c r="C391" s="1017" t="s">
        <v>795</v>
      </c>
      <c r="D391" s="1017"/>
      <c r="E391" s="1017"/>
      <c r="F391" s="1017"/>
      <c r="G391" s="1017"/>
      <c r="H391" s="1017"/>
      <c r="I391" s="1017"/>
      <c r="J391" s="1017"/>
      <c r="K391" s="1017"/>
      <c r="L391" s="1017"/>
      <c r="M391" s="1017"/>
      <c r="N391" s="1017"/>
      <c r="O391" s="1017"/>
    </row>
    <row r="393" spans="3:15" x14ac:dyDescent="0.25">
      <c r="C393" s="1012" t="s">
        <v>336</v>
      </c>
      <c r="D393" s="812"/>
      <c r="E393" s="812" t="s">
        <v>96</v>
      </c>
      <c r="F393" s="1015" t="s">
        <v>337</v>
      </c>
      <c r="G393" s="1015"/>
      <c r="H393" s="1015"/>
      <c r="I393" s="1016"/>
    </row>
    <row r="394" spans="3:15" x14ac:dyDescent="0.25">
      <c r="C394" s="1013"/>
      <c r="D394" s="673"/>
      <c r="E394" s="673"/>
      <c r="F394" s="883" t="s">
        <v>338</v>
      </c>
      <c r="G394" s="883"/>
      <c r="H394" s="673"/>
      <c r="I394" s="809"/>
    </row>
    <row r="395" spans="3:15" x14ac:dyDescent="0.25">
      <c r="C395" s="1014"/>
      <c r="D395" s="811"/>
      <c r="E395" s="811" t="str">
        <f>F22</f>
        <v>2023/24</v>
      </c>
      <c r="F395" s="811" t="s">
        <v>341</v>
      </c>
      <c r="G395" s="811" t="s">
        <v>794</v>
      </c>
      <c r="H395" s="811" t="s">
        <v>339</v>
      </c>
      <c r="I395" s="810" t="s">
        <v>340</v>
      </c>
    </row>
    <row r="396" spans="3:15" x14ac:dyDescent="0.25">
      <c r="C396" s="447" t="s">
        <v>343</v>
      </c>
      <c r="D396" s="173"/>
      <c r="E396" s="801" t="s">
        <v>246</v>
      </c>
      <c r="F396" s="173" t="s">
        <v>246</v>
      </c>
      <c r="G396" s="173" t="s">
        <v>246</v>
      </c>
      <c r="H396" s="173" t="s">
        <v>246</v>
      </c>
      <c r="I396" s="546" t="s">
        <v>246</v>
      </c>
    </row>
    <row r="397" spans="3:15" x14ac:dyDescent="0.25">
      <c r="C397" s="447" t="s">
        <v>344</v>
      </c>
      <c r="D397" s="173"/>
      <c r="E397" s="801" t="s">
        <v>246</v>
      </c>
      <c r="F397" s="173" t="s">
        <v>246</v>
      </c>
      <c r="G397" s="173" t="s">
        <v>246</v>
      </c>
      <c r="H397" s="173" t="s">
        <v>246</v>
      </c>
      <c r="I397" s="546" t="s">
        <v>246</v>
      </c>
    </row>
    <row r="398" spans="3:15" x14ac:dyDescent="0.25">
      <c r="C398" s="447" t="s">
        <v>345</v>
      </c>
      <c r="D398" s="173"/>
      <c r="E398" s="801" t="s">
        <v>246</v>
      </c>
      <c r="F398" s="173" t="s">
        <v>246</v>
      </c>
      <c r="G398" s="173" t="s">
        <v>246</v>
      </c>
      <c r="H398" s="173" t="s">
        <v>246</v>
      </c>
      <c r="I398" s="546" t="s">
        <v>246</v>
      </c>
    </row>
    <row r="399" spans="3:15" x14ac:dyDescent="0.25">
      <c r="C399" s="447" t="s">
        <v>346</v>
      </c>
      <c r="D399" s="173"/>
      <c r="E399" s="801" t="s">
        <v>246</v>
      </c>
      <c r="F399" s="173" t="s">
        <v>246</v>
      </c>
      <c r="G399" s="173" t="s">
        <v>246</v>
      </c>
      <c r="H399" s="173" t="s">
        <v>246</v>
      </c>
      <c r="I399" s="546" t="s">
        <v>246</v>
      </c>
    </row>
    <row r="400" spans="3:15" x14ac:dyDescent="0.25">
      <c r="C400" s="447" t="s">
        <v>347</v>
      </c>
      <c r="D400" s="173"/>
      <c r="E400" s="801" t="s">
        <v>246</v>
      </c>
      <c r="F400" s="173" t="s">
        <v>246</v>
      </c>
      <c r="G400" s="173" t="s">
        <v>246</v>
      </c>
      <c r="H400" s="173" t="s">
        <v>246</v>
      </c>
      <c r="I400" s="546" t="s">
        <v>246</v>
      </c>
    </row>
    <row r="401" spans="3:9" x14ac:dyDescent="0.25">
      <c r="C401" s="447" t="s">
        <v>348</v>
      </c>
      <c r="D401" s="173"/>
      <c r="E401" s="801" t="s">
        <v>246</v>
      </c>
      <c r="F401" s="173" t="s">
        <v>246</v>
      </c>
      <c r="G401" s="173" t="s">
        <v>246</v>
      </c>
      <c r="H401" s="173" t="s">
        <v>246</v>
      </c>
      <c r="I401" s="546" t="s">
        <v>246</v>
      </c>
    </row>
    <row r="402" spans="3:9" x14ac:dyDescent="0.25">
      <c r="C402" s="188" t="s">
        <v>349</v>
      </c>
      <c r="D402" s="176"/>
      <c r="E402" s="802" t="s">
        <v>246</v>
      </c>
      <c r="F402" s="176" t="s">
        <v>246</v>
      </c>
      <c r="G402" s="176" t="s">
        <v>246</v>
      </c>
      <c r="H402" s="176" t="s">
        <v>246</v>
      </c>
      <c r="I402" s="547" t="s">
        <v>246</v>
      </c>
    </row>
    <row r="403" spans="3:9" x14ac:dyDescent="0.25">
      <c r="C403" s="190" t="s">
        <v>355</v>
      </c>
      <c r="D403" s="139"/>
      <c r="E403" s="804">
        <f>SUM(E396:E402)</f>
        <v>0</v>
      </c>
      <c r="F403" s="548">
        <f t="shared" ref="F403:I403" si="52">SUM(F396:F402)</f>
        <v>0</v>
      </c>
      <c r="G403" s="548">
        <f t="shared" si="52"/>
        <v>0</v>
      </c>
      <c r="H403" s="548">
        <f t="shared" si="52"/>
        <v>0</v>
      </c>
      <c r="I403" s="548">
        <f t="shared" si="52"/>
        <v>0</v>
      </c>
    </row>
  </sheetData>
  <mergeCells count="79">
    <mergeCell ref="I21:K21"/>
    <mergeCell ref="L21:N21"/>
    <mergeCell ref="C131:D131"/>
    <mergeCell ref="C140:D140"/>
    <mergeCell ref="I65:K65"/>
    <mergeCell ref="L65:N65"/>
    <mergeCell ref="C114:G114"/>
    <mergeCell ref="C25:D25"/>
    <mergeCell ref="E20:E21"/>
    <mergeCell ref="C156:D156"/>
    <mergeCell ref="C3:O3"/>
    <mergeCell ref="C5:O5"/>
    <mergeCell ref="C11:H11"/>
    <mergeCell ref="C12:H12"/>
    <mergeCell ref="C6:H6"/>
    <mergeCell ref="C7:H7"/>
    <mergeCell ref="C8:H8"/>
    <mergeCell ref="C9:H9"/>
    <mergeCell ref="C10:H10"/>
    <mergeCell ref="F20:H20"/>
    <mergeCell ref="I20:K20"/>
    <mergeCell ref="L20:N20"/>
    <mergeCell ref="L64:N64"/>
    <mergeCell ref="F65:H65"/>
    <mergeCell ref="F21:H21"/>
    <mergeCell ref="L256:N256"/>
    <mergeCell ref="I257:K257"/>
    <mergeCell ref="L257:N257"/>
    <mergeCell ref="C172:D172"/>
    <mergeCell ref="C180:D180"/>
    <mergeCell ref="C188:D188"/>
    <mergeCell ref="C196:D196"/>
    <mergeCell ref="C204:D204"/>
    <mergeCell ref="C235:D235"/>
    <mergeCell ref="C164:D164"/>
    <mergeCell ref="E64:E65"/>
    <mergeCell ref="F64:H64"/>
    <mergeCell ref="I64:K64"/>
    <mergeCell ref="C287:D287"/>
    <mergeCell ref="C243:D243"/>
    <mergeCell ref="C251:D251"/>
    <mergeCell ref="E256:E257"/>
    <mergeCell ref="F256:H257"/>
    <mergeCell ref="C262:D262"/>
    <mergeCell ref="C281:D281"/>
    <mergeCell ref="C282:D282"/>
    <mergeCell ref="C283:D283"/>
    <mergeCell ref="C285:D285"/>
    <mergeCell ref="I256:K256"/>
    <mergeCell ref="C148:D148"/>
    <mergeCell ref="C349:D349"/>
    <mergeCell ref="C290:D290"/>
    <mergeCell ref="C298:D298"/>
    <mergeCell ref="C299:D299"/>
    <mergeCell ref="E304:E305"/>
    <mergeCell ref="L304:N304"/>
    <mergeCell ref="I305:K305"/>
    <mergeCell ref="L305:N305"/>
    <mergeCell ref="C321:D321"/>
    <mergeCell ref="C334:D334"/>
    <mergeCell ref="F304:H305"/>
    <mergeCell ref="I304:K304"/>
    <mergeCell ref="L358:N358"/>
    <mergeCell ref="C366:D366"/>
    <mergeCell ref="E366:G366"/>
    <mergeCell ref="I366:K366"/>
    <mergeCell ref="L366:N366"/>
    <mergeCell ref="C358:D358"/>
    <mergeCell ref="E358:G358"/>
    <mergeCell ref="I358:K358"/>
    <mergeCell ref="C393:C395"/>
    <mergeCell ref="F393:I393"/>
    <mergeCell ref="F394:G394"/>
    <mergeCell ref="C373:O373"/>
    <mergeCell ref="C374:I374"/>
    <mergeCell ref="C375:C378"/>
    <mergeCell ref="F375:I375"/>
    <mergeCell ref="F376:G376"/>
    <mergeCell ref="C391:O391"/>
  </mergeCells>
  <printOptions horizontalCentered="1"/>
  <pageMargins left="0.23622047244094491" right="0.23622047244094491" top="0.74803149606299213" bottom="0.74803149606299213" header="0.31496062992125984" footer="0.31496062992125984"/>
  <pageSetup paperSize="9" scale="73" firstPageNumber="2" fitToHeight="0" orientation="landscape" r:id="rId1"/>
  <headerFooter alignWithMargins="0"/>
  <rowBreaks count="7" manualBreakCount="7">
    <brk id="17" max="15" man="1"/>
    <brk id="61" max="15" man="1"/>
    <brk id="113" max="15" man="1"/>
    <brk id="157" max="15" man="1"/>
    <brk id="253" max="15" man="1"/>
    <brk id="301" max="15" man="1"/>
    <brk id="355"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3"/>
  <sheetViews>
    <sheetView showGridLines="0" view="pageBreakPreview" zoomScaleNormal="120" zoomScaleSheetLayoutView="100" workbookViewId="0"/>
  </sheetViews>
  <sheetFormatPr defaultRowHeight="12.5" x14ac:dyDescent="0.25"/>
  <cols>
    <col min="1" max="1" width="83.1796875" customWidth="1"/>
    <col min="2" max="2" width="9.1796875" customWidth="1"/>
    <col min="3" max="3" width="17.1796875" customWidth="1"/>
    <col min="13" max="13" width="1.26953125" customWidth="1"/>
  </cols>
  <sheetData>
    <row r="1" spans="1:3" s="1" customFormat="1" ht="16.5" customHeight="1" x14ac:dyDescent="0.3">
      <c r="A1" s="128"/>
      <c r="B1" s="127"/>
    </row>
    <row r="2" spans="1:3" s="1" customFormat="1" ht="16.5" customHeight="1" x14ac:dyDescent="0.3">
      <c r="A2" s="128"/>
      <c r="B2" s="127"/>
    </row>
    <row r="3" spans="1:3" s="1" customFormat="1" ht="16.5" customHeight="1" x14ac:dyDescent="0.35">
      <c r="A3" s="430" t="s">
        <v>3</v>
      </c>
      <c r="B3" s="289" t="s">
        <v>4</v>
      </c>
    </row>
    <row r="4" spans="1:3" s="1" customFormat="1" ht="16.5" customHeight="1" x14ac:dyDescent="0.3">
      <c r="A4" s="290" t="s">
        <v>5</v>
      </c>
      <c r="B4" s="291" t="s">
        <v>6</v>
      </c>
    </row>
    <row r="5" spans="1:3" s="1" customFormat="1" ht="16.5" customHeight="1" x14ac:dyDescent="0.35">
      <c r="A5" s="125"/>
      <c r="B5" s="124"/>
    </row>
    <row r="6" spans="1:3" s="1" customFormat="1" ht="16.5" customHeight="1" x14ac:dyDescent="0.35">
      <c r="A6" s="126" t="s">
        <v>7</v>
      </c>
      <c r="B6" s="124"/>
    </row>
    <row r="7" spans="1:3" s="1" customFormat="1" ht="16.5" customHeight="1" x14ac:dyDescent="0.3">
      <c r="A7" s="292" t="s">
        <v>8</v>
      </c>
      <c r="B7" s="291" t="s">
        <v>6</v>
      </c>
    </row>
    <row r="8" spans="1:3" s="1" customFormat="1" ht="16.5" customHeight="1" x14ac:dyDescent="0.3">
      <c r="A8" s="292" t="s">
        <v>9</v>
      </c>
      <c r="B8" s="291" t="s">
        <v>6</v>
      </c>
    </row>
    <row r="9" spans="1:3" s="1" customFormat="1" ht="16.5" customHeight="1" x14ac:dyDescent="0.3">
      <c r="A9" s="292" t="s">
        <v>10</v>
      </c>
      <c r="B9" s="291" t="s">
        <v>6</v>
      </c>
    </row>
    <row r="10" spans="1:3" s="1" customFormat="1" ht="16.5" customHeight="1" x14ac:dyDescent="0.3">
      <c r="A10" s="292" t="s">
        <v>11</v>
      </c>
      <c r="B10" s="291" t="s">
        <v>6</v>
      </c>
    </row>
    <row r="11" spans="1:3" s="1" customFormat="1" ht="16.5" customHeight="1" x14ac:dyDescent="0.3">
      <c r="A11" s="292" t="s">
        <v>893</v>
      </c>
      <c r="B11" s="291" t="s">
        <v>6</v>
      </c>
    </row>
    <row r="12" spans="1:3" s="1" customFormat="1" ht="16.5" customHeight="1" x14ac:dyDescent="0.3">
      <c r="A12" s="292" t="s">
        <v>710</v>
      </c>
      <c r="B12" s="291" t="s">
        <v>6</v>
      </c>
    </row>
    <row r="13" spans="1:3" s="1" customFormat="1" ht="16.5" customHeight="1" x14ac:dyDescent="0.3">
      <c r="A13" s="128"/>
      <c r="B13" s="127"/>
    </row>
    <row r="14" spans="1:3" s="1" customFormat="1" ht="12.75" customHeight="1" x14ac:dyDescent="0.3">
      <c r="A14" s="128"/>
      <c r="B14" s="127"/>
      <c r="C14" s="332"/>
    </row>
    <row r="15" spans="1:3" s="1" customFormat="1" ht="16.5" customHeight="1" x14ac:dyDescent="0.3">
      <c r="A15" s="128"/>
      <c r="B15" s="127"/>
    </row>
    <row r="16" spans="1:3" s="1" customFormat="1" ht="16.5" customHeight="1" x14ac:dyDescent="0.3">
      <c r="A16" s="128"/>
      <c r="B16" s="127"/>
    </row>
    <row r="17" spans="1:4" s="1" customFormat="1" ht="16.5" customHeight="1" x14ac:dyDescent="0.3">
      <c r="A17" s="128"/>
      <c r="B17" s="127"/>
    </row>
    <row r="18" spans="1:4" s="1" customFormat="1" ht="16.5" customHeight="1" x14ac:dyDescent="0.3">
      <c r="A18" s="128"/>
      <c r="B18" s="127"/>
    </row>
    <row r="19" spans="1:4" s="1" customFormat="1" ht="16.5" customHeight="1" x14ac:dyDescent="0.3">
      <c r="A19" s="128"/>
      <c r="B19" s="127"/>
    </row>
    <row r="20" spans="1:4" s="1" customFormat="1" ht="16.5" customHeight="1" x14ac:dyDescent="0.3">
      <c r="A20" s="128"/>
      <c r="B20" s="127"/>
    </row>
    <row r="21" spans="1:4" s="1" customFormat="1" ht="16.5" customHeight="1" x14ac:dyDescent="0.3">
      <c r="A21" s="128"/>
      <c r="B21" s="127"/>
    </row>
    <row r="22" spans="1:4" s="1" customFormat="1" ht="16.5" customHeight="1" x14ac:dyDescent="0.3">
      <c r="A22" s="128"/>
      <c r="B22" s="127"/>
    </row>
    <row r="23" spans="1:4" s="1" customFormat="1" ht="16.5" customHeight="1" x14ac:dyDescent="0.3">
      <c r="A23" s="128"/>
      <c r="B23" s="127"/>
    </row>
    <row r="24" spans="1:4" s="1" customFormat="1" ht="16.5" customHeight="1" x14ac:dyDescent="0.3">
      <c r="A24" s="128"/>
      <c r="B24" s="127"/>
    </row>
    <row r="25" spans="1:4" s="1" customFormat="1" ht="16.5" customHeight="1" x14ac:dyDescent="0.3">
      <c r="A25" s="128"/>
      <c r="B25" s="873"/>
      <c r="C25" s="873"/>
      <c r="D25" s="873"/>
    </row>
    <row r="26" spans="1:4" s="1" customFormat="1" ht="16.5" customHeight="1" x14ac:dyDescent="0.3">
      <c r="A26" s="128"/>
      <c r="B26" s="127"/>
    </row>
    <row r="27" spans="1:4" s="1" customFormat="1" ht="16.5" customHeight="1" x14ac:dyDescent="0.3">
      <c r="A27" s="128"/>
      <c r="B27" s="127"/>
    </row>
    <row r="28" spans="1:4" s="1" customFormat="1" ht="16.5" customHeight="1" x14ac:dyDescent="0.3">
      <c r="A28" s="128"/>
      <c r="B28" s="127"/>
    </row>
    <row r="29" spans="1:4" s="1" customFormat="1" ht="16.5" customHeight="1" x14ac:dyDescent="0.3">
      <c r="A29" s="128"/>
      <c r="B29" s="127"/>
    </row>
    <row r="30" spans="1:4" s="1" customFormat="1" ht="16.5" customHeight="1" x14ac:dyDescent="0.3">
      <c r="A30" s="128"/>
      <c r="B30" s="127"/>
    </row>
    <row r="31" spans="1:4" s="1" customFormat="1" ht="16.5" customHeight="1" x14ac:dyDescent="0.3">
      <c r="A31" s="128"/>
      <c r="B31" s="127"/>
    </row>
    <row r="32" spans="1:4" s="1" customFormat="1" ht="16.5" customHeight="1" x14ac:dyDescent="0.3">
      <c r="A32" s="128"/>
      <c r="B32" s="127"/>
    </row>
    <row r="33" spans="1:3" s="1" customFormat="1" ht="16.5" customHeight="1" x14ac:dyDescent="0.3">
      <c r="A33" s="128"/>
      <c r="B33" s="127"/>
    </row>
    <row r="34" spans="1:3" s="1" customFormat="1" ht="16.5" customHeight="1" x14ac:dyDescent="0.3">
      <c r="A34" s="319"/>
      <c r="B34" s="320"/>
    </row>
    <row r="35" spans="1:3" s="1" customFormat="1" ht="16.5" customHeight="1" x14ac:dyDescent="0.3">
      <c r="A35" s="872"/>
      <c r="B35" s="872"/>
    </row>
    <row r="36" spans="1:3" s="1" customFormat="1" ht="16.5" customHeight="1" x14ac:dyDescent="0.3">
      <c r="A36" s="872"/>
      <c r="B36" s="872"/>
    </row>
    <row r="37" spans="1:3" s="1" customFormat="1" ht="16.5" customHeight="1" x14ac:dyDescent="0.3">
      <c r="A37" s="128"/>
      <c r="B37" s="127"/>
    </row>
    <row r="38" spans="1:3" s="1" customFormat="1" ht="16.5" customHeight="1" x14ac:dyDescent="0.3">
      <c r="A38" s="128"/>
      <c r="B38" s="127"/>
    </row>
    <row r="39" spans="1:3" ht="13" x14ac:dyDescent="0.3">
      <c r="A39" s="129" t="s">
        <v>12</v>
      </c>
      <c r="B39" s="123"/>
      <c r="C39" s="25"/>
    </row>
    <row r="40" spans="1:3" x14ac:dyDescent="0.25">
      <c r="A40" s="130" t="s">
        <v>0</v>
      </c>
      <c r="B40" s="123"/>
      <c r="C40" s="25"/>
    </row>
    <row r="41" spans="1:3" ht="51" customHeight="1" x14ac:dyDescent="0.25">
      <c r="A41" s="871" t="s">
        <v>13</v>
      </c>
      <c r="B41" s="871"/>
      <c r="C41" s="25"/>
    </row>
    <row r="42" spans="1:3" s="1" customFormat="1" ht="14" x14ac:dyDescent="0.3">
      <c r="A42" s="130" t="s">
        <v>0</v>
      </c>
      <c r="B42" s="123"/>
    </row>
    <row r="43" spans="1:3" s="1" customFormat="1" ht="63.75" customHeight="1" x14ac:dyDescent="0.3">
      <c r="A43" s="870" t="s">
        <v>14</v>
      </c>
      <c r="B43" s="870"/>
    </row>
  </sheetData>
  <mergeCells count="4">
    <mergeCell ref="A43:B43"/>
    <mergeCell ref="A41:B41"/>
    <mergeCell ref="A35:B36"/>
    <mergeCell ref="B25:D25"/>
  </mergeCells>
  <phoneticPr fontId="8" type="noConversion"/>
  <printOptions horizontalCentered="1"/>
  <pageMargins left="0.23622047244094491" right="0.23622047244094491" top="0.74803149606299213" bottom="0.74803149606299213" header="0.31496062992125984" footer="0.31496062992125984"/>
  <pageSetup paperSize="9" scale="90" firstPageNumber="2" fitToWidth="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EEE79-6210-4515-922B-E7C79DFF956A}">
  <sheetPr>
    <tabColor rgb="FFFFFF00"/>
  </sheetPr>
  <dimension ref="A1:D26"/>
  <sheetViews>
    <sheetView showGridLines="0" workbookViewId="0">
      <pane xSplit="4" ySplit="4" topLeftCell="E5" activePane="bottomRight" state="frozen"/>
      <selection activeCell="F21" sqref="F21"/>
      <selection pane="topRight" activeCell="F21" sqref="F21"/>
      <selection pane="bottomLeft" activeCell="F21" sqref="F21"/>
      <selection pane="bottomRight"/>
    </sheetView>
  </sheetViews>
  <sheetFormatPr defaultRowHeight="12.5" x14ac:dyDescent="0.25"/>
  <cols>
    <col min="1" max="1" width="28.54296875" bestFit="1" customWidth="1"/>
    <col min="2" max="2" width="28.54296875" style="25" customWidth="1"/>
    <col min="3" max="3" width="149.453125" bestFit="1" customWidth="1"/>
    <col min="4" max="4" width="59" customWidth="1"/>
  </cols>
  <sheetData>
    <row r="1" spans="1:4" s="25" customFormat="1" ht="18" x14ac:dyDescent="0.4">
      <c r="A1" s="635" t="s">
        <v>852</v>
      </c>
      <c r="B1" s="635"/>
    </row>
    <row r="2" spans="1:4" s="25" customFormat="1" x14ac:dyDescent="0.25">
      <c r="B2" s="645"/>
      <c r="C2" s="25" t="s">
        <v>866</v>
      </c>
    </row>
    <row r="3" spans="1:4" s="25" customFormat="1" x14ac:dyDescent="0.25"/>
    <row r="4" spans="1:4" s="25" customFormat="1" ht="14" x14ac:dyDescent="0.3">
      <c r="A4" s="636" t="s">
        <v>851</v>
      </c>
      <c r="B4" s="636" t="s">
        <v>858</v>
      </c>
      <c r="C4" s="636" t="s">
        <v>371</v>
      </c>
      <c r="D4" s="636" t="s">
        <v>855</v>
      </c>
    </row>
    <row r="5" spans="1:4" x14ac:dyDescent="0.25">
      <c r="A5" s="637" t="s">
        <v>801</v>
      </c>
      <c r="B5" s="637"/>
      <c r="C5" s="637" t="s">
        <v>799</v>
      </c>
      <c r="D5" s="638"/>
    </row>
    <row r="6" spans="1:4" x14ac:dyDescent="0.25">
      <c r="A6" s="637" t="s">
        <v>801</v>
      </c>
      <c r="B6" s="637"/>
      <c r="C6" s="637" t="s">
        <v>800</v>
      </c>
      <c r="D6" s="638"/>
    </row>
    <row r="7" spans="1:4" x14ac:dyDescent="0.25">
      <c r="A7" s="638" t="s">
        <v>848</v>
      </c>
      <c r="B7" s="638"/>
      <c r="C7" s="638" t="s">
        <v>853</v>
      </c>
      <c r="D7" s="638"/>
    </row>
    <row r="8" spans="1:4" s="25" customFormat="1" x14ac:dyDescent="0.25">
      <c r="A8" s="638" t="s">
        <v>902</v>
      </c>
      <c r="B8" s="638" t="s">
        <v>903</v>
      </c>
      <c r="C8" s="638" t="s">
        <v>904</v>
      </c>
      <c r="D8" s="638"/>
    </row>
    <row r="9" spans="1:4" ht="51" x14ac:dyDescent="0.25">
      <c r="A9" s="642" t="s">
        <v>158</v>
      </c>
      <c r="B9" s="637" t="s">
        <v>871</v>
      </c>
      <c r="C9" s="640" t="s">
        <v>870</v>
      </c>
      <c r="D9" s="638"/>
    </row>
    <row r="10" spans="1:4" x14ac:dyDescent="0.25">
      <c r="A10" s="638" t="s">
        <v>160</v>
      </c>
      <c r="B10" s="637" t="s">
        <v>872</v>
      </c>
      <c r="C10" s="637" t="s">
        <v>850</v>
      </c>
      <c r="D10" s="638"/>
    </row>
    <row r="11" spans="1:4" ht="26" x14ac:dyDescent="0.3">
      <c r="A11" s="637" t="s">
        <v>867</v>
      </c>
      <c r="B11" s="640" t="s">
        <v>873</v>
      </c>
      <c r="C11" s="640" t="s">
        <v>865</v>
      </c>
      <c r="D11" s="639" t="s">
        <v>856</v>
      </c>
    </row>
    <row r="12" spans="1:4" x14ac:dyDescent="0.25">
      <c r="A12" s="637" t="s">
        <v>802</v>
      </c>
      <c r="B12" s="637" t="s">
        <v>874</v>
      </c>
      <c r="C12" s="637" t="s">
        <v>854</v>
      </c>
      <c r="D12" s="638"/>
    </row>
    <row r="13" spans="1:4" s="25" customFormat="1" x14ac:dyDescent="0.25">
      <c r="A13" s="637" t="s">
        <v>886</v>
      </c>
      <c r="B13" s="637" t="s">
        <v>167</v>
      </c>
      <c r="C13" s="637" t="s">
        <v>887</v>
      </c>
      <c r="D13" s="638"/>
    </row>
    <row r="14" spans="1:4" s="25" customFormat="1" x14ac:dyDescent="0.25">
      <c r="A14" s="637" t="s">
        <v>895</v>
      </c>
      <c r="B14" s="637" t="s">
        <v>325</v>
      </c>
      <c r="C14" s="637" t="s">
        <v>898</v>
      </c>
      <c r="D14" s="638"/>
    </row>
    <row r="15" spans="1:4" ht="88" x14ac:dyDescent="0.25">
      <c r="A15" s="638" t="s">
        <v>846</v>
      </c>
      <c r="B15" s="640" t="s">
        <v>875</v>
      </c>
      <c r="C15" s="640" t="s">
        <v>883</v>
      </c>
      <c r="D15" s="639" t="s">
        <v>856</v>
      </c>
    </row>
    <row r="16" spans="1:4" ht="25" x14ac:dyDescent="0.25">
      <c r="A16" s="637" t="s">
        <v>862</v>
      </c>
      <c r="B16" s="637" t="s">
        <v>863</v>
      </c>
      <c r="C16" s="640" t="s">
        <v>864</v>
      </c>
      <c r="D16" s="638"/>
    </row>
    <row r="17" spans="1:4" x14ac:dyDescent="0.25">
      <c r="A17" s="637" t="s">
        <v>857</v>
      </c>
      <c r="B17" s="637" t="s">
        <v>801</v>
      </c>
      <c r="C17" s="637" t="s">
        <v>799</v>
      </c>
      <c r="D17" s="638"/>
    </row>
    <row r="18" spans="1:4" x14ac:dyDescent="0.25">
      <c r="A18" s="637" t="s">
        <v>857</v>
      </c>
      <c r="B18" s="637" t="s">
        <v>801</v>
      </c>
      <c r="C18" s="637" t="s">
        <v>859</v>
      </c>
      <c r="D18" s="638"/>
    </row>
    <row r="19" spans="1:4" x14ac:dyDescent="0.25">
      <c r="A19" s="647" t="s">
        <v>857</v>
      </c>
      <c r="B19" s="647" t="s">
        <v>879</v>
      </c>
      <c r="C19" s="647" t="s">
        <v>894</v>
      </c>
      <c r="D19" s="638"/>
    </row>
    <row r="20" spans="1:4" x14ac:dyDescent="0.25">
      <c r="A20" s="637" t="s">
        <v>857</v>
      </c>
      <c r="B20" s="637" t="s">
        <v>68</v>
      </c>
      <c r="C20" s="637" t="s">
        <v>878</v>
      </c>
      <c r="D20" s="638"/>
    </row>
    <row r="21" spans="1:4" ht="26" x14ac:dyDescent="0.3">
      <c r="A21" s="637" t="s">
        <v>857</v>
      </c>
      <c r="B21" s="637" t="s">
        <v>106</v>
      </c>
      <c r="C21" s="640" t="s">
        <v>877</v>
      </c>
      <c r="D21" s="638"/>
    </row>
    <row r="22" spans="1:4" ht="25" x14ac:dyDescent="0.25">
      <c r="A22" s="637" t="s">
        <v>857</v>
      </c>
      <c r="B22" s="637" t="s">
        <v>165</v>
      </c>
      <c r="C22" s="640" t="s">
        <v>876</v>
      </c>
      <c r="D22" s="638"/>
    </row>
    <row r="23" spans="1:4" s="25" customFormat="1" ht="25" x14ac:dyDescent="0.25">
      <c r="A23" s="637" t="s">
        <v>857</v>
      </c>
      <c r="B23" s="637" t="s">
        <v>517</v>
      </c>
      <c r="C23" s="640" t="s">
        <v>880</v>
      </c>
      <c r="D23" s="638"/>
    </row>
    <row r="24" spans="1:4" s="25" customFormat="1" x14ac:dyDescent="0.25">
      <c r="A24" s="637" t="s">
        <v>857</v>
      </c>
      <c r="B24" s="637" t="s">
        <v>593</v>
      </c>
      <c r="C24" s="640" t="s">
        <v>882</v>
      </c>
      <c r="D24" s="638"/>
    </row>
    <row r="25" spans="1:4" s="25" customFormat="1" ht="50" x14ac:dyDescent="0.25">
      <c r="A25" s="637" t="s">
        <v>857</v>
      </c>
      <c r="B25" s="637" t="s">
        <v>881</v>
      </c>
      <c r="C25" s="640" t="s">
        <v>885</v>
      </c>
      <c r="D25" s="638"/>
    </row>
    <row r="26" spans="1:4" ht="38" x14ac:dyDescent="0.3">
      <c r="A26" s="637" t="s">
        <v>857</v>
      </c>
      <c r="B26" s="637" t="s">
        <v>860</v>
      </c>
      <c r="C26" s="640" t="s">
        <v>884</v>
      </c>
      <c r="D26" s="639" t="s">
        <v>861</v>
      </c>
    </row>
  </sheetData>
  <phoneticPr fontId="63" type="noConversion"/>
  <hyperlinks>
    <hyperlink ref="D11" r:id="rId1" xr:uid="{7C2C7049-6710-4146-9EDD-187D6494E12E}"/>
    <hyperlink ref="D15" r:id="rId2" xr:uid="{665E64FA-A557-4C7F-AD08-A3AB6FFBC51E}"/>
    <hyperlink ref="D26" r:id="rId3" xr:uid="{25A17B56-5378-499B-B9D1-D39249202AEA}"/>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0"/>
  <sheetViews>
    <sheetView showGridLines="0" view="pageBreakPreview" zoomScaleNormal="100" zoomScaleSheetLayoutView="100" zoomScalePageLayoutView="70" workbookViewId="0">
      <selection activeCell="B1" sqref="B1"/>
    </sheetView>
  </sheetViews>
  <sheetFormatPr defaultColWidth="9.1796875" defaultRowHeight="12.5" x14ac:dyDescent="0.25"/>
  <cols>
    <col min="1" max="1" width="9.1796875" style="667"/>
    <col min="2" max="2" width="0.81640625" style="21" customWidth="1"/>
    <col min="3" max="3" width="82.7265625" style="33" customWidth="1"/>
    <col min="4" max="4" width="17.1796875" style="22" customWidth="1"/>
    <col min="5" max="13" width="9.1796875" style="21"/>
    <col min="14" max="14" width="1.26953125" style="21" customWidth="1"/>
    <col min="15" max="16384" width="9.1796875" style="21"/>
  </cols>
  <sheetData>
    <row r="1" spans="1:4" ht="18" x14ac:dyDescent="0.4">
      <c r="C1" s="671" t="s">
        <v>15</v>
      </c>
      <c r="D1" s="26"/>
    </row>
    <row r="2" spans="1:4" ht="15.5" x14ac:dyDescent="0.35">
      <c r="C2" s="32"/>
      <c r="D2" s="26"/>
    </row>
    <row r="3" spans="1:4" x14ac:dyDescent="0.25">
      <c r="C3" s="52"/>
    </row>
    <row r="4" spans="1:4" ht="20.5" x14ac:dyDescent="0.25">
      <c r="A4" s="431" t="s">
        <v>16</v>
      </c>
      <c r="B4" s="667"/>
      <c r="C4" s="286" t="s">
        <v>17</v>
      </c>
    </row>
    <row r="5" spans="1:4" x14ac:dyDescent="0.25">
      <c r="B5" s="667"/>
      <c r="C5" s="54"/>
    </row>
    <row r="6" spans="1:4" x14ac:dyDescent="0.25">
      <c r="C6" s="54"/>
    </row>
    <row r="7" spans="1:4" x14ac:dyDescent="0.25">
      <c r="C7" s="54"/>
    </row>
    <row r="8" spans="1:4" x14ac:dyDescent="0.25">
      <c r="C8" s="54"/>
    </row>
    <row r="9" spans="1:4" x14ac:dyDescent="0.25">
      <c r="C9" s="54"/>
    </row>
    <row r="10" spans="1:4" x14ac:dyDescent="0.25">
      <c r="C10" s="54"/>
    </row>
    <row r="11" spans="1:4" x14ac:dyDescent="0.25">
      <c r="C11" s="54"/>
    </row>
    <row r="12" spans="1:4" x14ac:dyDescent="0.25">
      <c r="C12" s="54"/>
    </row>
    <row r="13" spans="1:4" x14ac:dyDescent="0.25">
      <c r="C13" s="54"/>
    </row>
    <row r="14" spans="1:4" x14ac:dyDescent="0.25">
      <c r="C14" s="54"/>
    </row>
    <row r="15" spans="1:4" ht="12.75" customHeight="1" x14ac:dyDescent="0.25">
      <c r="C15" s="54"/>
      <c r="D15" s="331"/>
    </row>
    <row r="16" spans="1:4" x14ac:dyDescent="0.25">
      <c r="C16" s="54"/>
    </row>
    <row r="17" spans="3:5" x14ac:dyDescent="0.25">
      <c r="C17" s="54"/>
    </row>
    <row r="18" spans="3:5" x14ac:dyDescent="0.25">
      <c r="C18" s="54"/>
    </row>
    <row r="19" spans="3:5" x14ac:dyDescent="0.25">
      <c r="C19" s="54"/>
    </row>
    <row r="20" spans="3:5" x14ac:dyDescent="0.25">
      <c r="C20" s="54"/>
    </row>
    <row r="21" spans="3:5" x14ac:dyDescent="0.25">
      <c r="C21" s="54"/>
    </row>
    <row r="22" spans="3:5" x14ac:dyDescent="0.25">
      <c r="C22" s="54"/>
    </row>
    <row r="23" spans="3:5" x14ac:dyDescent="0.25">
      <c r="C23" s="54"/>
    </row>
    <row r="24" spans="3:5" x14ac:dyDescent="0.25">
      <c r="C24" s="54"/>
    </row>
    <row r="25" spans="3:5" x14ac:dyDescent="0.25">
      <c r="C25" s="874"/>
      <c r="D25" s="874"/>
      <c r="E25" s="874"/>
    </row>
    <row r="26" spans="3:5" x14ac:dyDescent="0.25">
      <c r="C26" s="54"/>
    </row>
    <row r="27" spans="3:5" x14ac:dyDescent="0.25">
      <c r="C27" s="54"/>
    </row>
    <row r="28" spans="3:5" x14ac:dyDescent="0.25">
      <c r="C28" s="54"/>
    </row>
    <row r="29" spans="3:5" x14ac:dyDescent="0.25">
      <c r="C29" s="54"/>
    </row>
    <row r="30" spans="3:5" x14ac:dyDescent="0.25">
      <c r="C30" s="54"/>
    </row>
    <row r="31" spans="3:5" x14ac:dyDescent="0.25">
      <c r="C31" s="54"/>
    </row>
    <row r="32" spans="3:5" x14ac:dyDescent="0.25">
      <c r="C32" s="54"/>
    </row>
    <row r="33" spans="3:3" x14ac:dyDescent="0.25">
      <c r="C33" s="54"/>
    </row>
    <row r="34" spans="3:3" x14ac:dyDescent="0.25">
      <c r="C34" s="54"/>
    </row>
    <row r="35" spans="3:3" x14ac:dyDescent="0.25">
      <c r="C35" s="54"/>
    </row>
    <row r="36" spans="3:3" x14ac:dyDescent="0.25">
      <c r="C36" s="54"/>
    </row>
    <row r="37" spans="3:3" x14ac:dyDescent="0.25">
      <c r="C37" s="54"/>
    </row>
    <row r="38" spans="3:3" ht="12" customHeight="1" x14ac:dyDescent="0.25">
      <c r="C38" s="54"/>
    </row>
    <row r="39" spans="3:3" x14ac:dyDescent="0.25">
      <c r="C39" s="54"/>
    </row>
    <row r="40" spans="3:3" x14ac:dyDescent="0.25">
      <c r="C40" s="54"/>
    </row>
    <row r="41" spans="3:3" x14ac:dyDescent="0.25">
      <c r="C41" s="54"/>
    </row>
    <row r="42" spans="3:3" x14ac:dyDescent="0.25">
      <c r="C42" s="54"/>
    </row>
    <row r="43" spans="3:3" x14ac:dyDescent="0.25">
      <c r="C43" s="54"/>
    </row>
    <row r="44" spans="3:3" x14ac:dyDescent="0.25">
      <c r="C44" s="54"/>
    </row>
    <row r="45" spans="3:3" x14ac:dyDescent="0.25">
      <c r="C45" s="54"/>
    </row>
    <row r="46" spans="3:3" x14ac:dyDescent="0.25">
      <c r="C46" s="54"/>
    </row>
    <row r="47" spans="3:3" x14ac:dyDescent="0.25">
      <c r="C47" s="54"/>
    </row>
    <row r="70" ht="382.5" customHeight="1" x14ac:dyDescent="0.25"/>
  </sheetData>
  <mergeCells count="1">
    <mergeCell ref="C25:E25"/>
  </mergeCells>
  <pageMargins left="0.23622047244094491" right="0.23622047244094491" top="0.74803149606299213" bottom="0.74803149606299213" header="0.31496062992125984" footer="0.31496062992125984"/>
  <pageSetup paperSize="9" scale="90" firstPageNumber="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00CD4-120A-4578-81DA-EFB824641C5A}">
  <sheetPr>
    <tabColor theme="4"/>
  </sheetPr>
  <dimension ref="A1:E70"/>
  <sheetViews>
    <sheetView showGridLines="0" view="pageBreakPreview" zoomScaleNormal="100" zoomScaleSheetLayoutView="100" zoomScalePageLayoutView="70" workbookViewId="0">
      <selection activeCell="B1" sqref="B1"/>
    </sheetView>
  </sheetViews>
  <sheetFormatPr defaultColWidth="9.1796875" defaultRowHeight="12.5" x14ac:dyDescent="0.25"/>
  <cols>
    <col min="1" max="1" width="9.1796875" style="667"/>
    <col min="2" max="2" width="1.26953125" style="21" customWidth="1"/>
    <col min="3" max="3" width="83" style="33" customWidth="1"/>
    <col min="4" max="4" width="17.1796875" style="22" customWidth="1"/>
    <col min="5" max="13" width="9.1796875" style="21"/>
    <col min="14" max="14" width="1.26953125" style="21" customWidth="1"/>
    <col min="15" max="16384" width="9.1796875" style="21"/>
  </cols>
  <sheetData>
    <row r="1" spans="2:4" ht="18" x14ac:dyDescent="0.4">
      <c r="C1" s="671" t="s">
        <v>18</v>
      </c>
      <c r="D1" s="26"/>
    </row>
    <row r="2" spans="2:4" ht="15.5" x14ac:dyDescent="0.35">
      <c r="C2" s="32"/>
      <c r="D2" s="26"/>
    </row>
    <row r="3" spans="2:4" x14ac:dyDescent="0.25">
      <c r="C3" s="52"/>
    </row>
    <row r="4" spans="2:4" x14ac:dyDescent="0.25">
      <c r="B4" s="667"/>
      <c r="C4" s="286" t="s">
        <v>19</v>
      </c>
    </row>
    <row r="5" spans="2:4" x14ac:dyDescent="0.25">
      <c r="C5" s="54"/>
    </row>
    <row r="6" spans="2:4" x14ac:dyDescent="0.25">
      <c r="C6" s="54"/>
    </row>
    <row r="7" spans="2:4" x14ac:dyDescent="0.25">
      <c r="C7" s="54"/>
    </row>
    <row r="8" spans="2:4" x14ac:dyDescent="0.25">
      <c r="C8" s="54"/>
    </row>
    <row r="9" spans="2:4" x14ac:dyDescent="0.25">
      <c r="C9" s="54"/>
    </row>
    <row r="10" spans="2:4" x14ac:dyDescent="0.25">
      <c r="C10" s="54"/>
    </row>
    <row r="11" spans="2:4" x14ac:dyDescent="0.25">
      <c r="C11" s="54"/>
    </row>
    <row r="12" spans="2:4" x14ac:dyDescent="0.25">
      <c r="C12" s="54"/>
    </row>
    <row r="13" spans="2:4" x14ac:dyDescent="0.25">
      <c r="C13" s="54"/>
    </row>
    <row r="14" spans="2:4" x14ac:dyDescent="0.25">
      <c r="C14" s="54"/>
    </row>
    <row r="15" spans="2:4" ht="12.75" customHeight="1" x14ac:dyDescent="0.25">
      <c r="C15" s="54"/>
      <c r="D15" s="331"/>
    </row>
    <row r="16" spans="2:4" x14ac:dyDescent="0.25">
      <c r="C16" s="54"/>
    </row>
    <row r="17" spans="3:5" x14ac:dyDescent="0.25">
      <c r="C17" s="54"/>
    </row>
    <row r="18" spans="3:5" x14ac:dyDescent="0.25">
      <c r="C18" s="54"/>
    </row>
    <row r="19" spans="3:5" x14ac:dyDescent="0.25">
      <c r="C19" s="54"/>
    </row>
    <row r="20" spans="3:5" x14ac:dyDescent="0.25">
      <c r="C20" s="54"/>
    </row>
    <row r="21" spans="3:5" x14ac:dyDescent="0.25">
      <c r="C21" s="54"/>
    </row>
    <row r="22" spans="3:5" x14ac:dyDescent="0.25">
      <c r="C22" s="54"/>
    </row>
    <row r="23" spans="3:5" x14ac:dyDescent="0.25">
      <c r="C23" s="54"/>
    </row>
    <row r="24" spans="3:5" x14ac:dyDescent="0.25">
      <c r="C24" s="54"/>
    </row>
    <row r="25" spans="3:5" x14ac:dyDescent="0.25">
      <c r="C25" s="874"/>
      <c r="D25" s="874"/>
      <c r="E25" s="874"/>
    </row>
    <row r="26" spans="3:5" x14ac:dyDescent="0.25">
      <c r="C26" s="54"/>
    </row>
    <row r="27" spans="3:5" x14ac:dyDescent="0.25">
      <c r="C27" s="54"/>
    </row>
    <row r="28" spans="3:5" x14ac:dyDescent="0.25">
      <c r="C28" s="54"/>
    </row>
    <row r="29" spans="3:5" x14ac:dyDescent="0.25">
      <c r="C29" s="54"/>
    </row>
    <row r="30" spans="3:5" x14ac:dyDescent="0.25">
      <c r="C30" s="54"/>
    </row>
    <row r="31" spans="3:5" x14ac:dyDescent="0.25">
      <c r="C31" s="54"/>
    </row>
    <row r="32" spans="3:5" x14ac:dyDescent="0.25">
      <c r="C32" s="54"/>
    </row>
    <row r="33" spans="3:3" x14ac:dyDescent="0.25">
      <c r="C33" s="54"/>
    </row>
    <row r="34" spans="3:3" x14ac:dyDescent="0.25">
      <c r="C34" s="54"/>
    </row>
    <row r="35" spans="3:3" x14ac:dyDescent="0.25">
      <c r="C35" s="54"/>
    </row>
    <row r="36" spans="3:3" x14ac:dyDescent="0.25">
      <c r="C36" s="54"/>
    </row>
    <row r="37" spans="3:3" x14ac:dyDescent="0.25">
      <c r="C37" s="54"/>
    </row>
    <row r="38" spans="3:3" ht="12" customHeight="1" x14ac:dyDescent="0.25">
      <c r="C38" s="54"/>
    </row>
    <row r="39" spans="3:3" x14ac:dyDescent="0.25">
      <c r="C39" s="54"/>
    </row>
    <row r="40" spans="3:3" x14ac:dyDescent="0.25">
      <c r="C40" s="54"/>
    </row>
    <row r="41" spans="3:3" x14ac:dyDescent="0.25">
      <c r="C41" s="54"/>
    </row>
    <row r="42" spans="3:3" x14ac:dyDescent="0.25">
      <c r="C42" s="54"/>
    </row>
    <row r="43" spans="3:3" x14ac:dyDescent="0.25">
      <c r="C43" s="54"/>
    </row>
    <row r="44" spans="3:3" x14ac:dyDescent="0.25">
      <c r="C44" s="54"/>
    </row>
    <row r="45" spans="3:3" x14ac:dyDescent="0.25">
      <c r="C45" s="54"/>
    </row>
    <row r="46" spans="3:3" x14ac:dyDescent="0.25">
      <c r="C46" s="54"/>
    </row>
    <row r="47" spans="3:3" x14ac:dyDescent="0.25">
      <c r="C47" s="54"/>
    </row>
    <row r="70" ht="382.5" customHeight="1" x14ac:dyDescent="0.25"/>
  </sheetData>
  <mergeCells count="1">
    <mergeCell ref="C25:E25"/>
  </mergeCells>
  <pageMargins left="0.23622047244094491" right="0.23622047244094491" top="0.74803149606299213" bottom="0.74803149606299213" header="0.31496062992125984" footer="0.31496062992125984"/>
  <pageSetup paperSize="9" scale="90" firstPageNumber="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8078D-1CB7-41A3-B962-EDFBD31184E8}">
  <sheetPr>
    <tabColor theme="4"/>
  </sheetPr>
  <dimension ref="A1:E70"/>
  <sheetViews>
    <sheetView showGridLines="0" view="pageBreakPreview" zoomScaleNormal="100" zoomScaleSheetLayoutView="100" zoomScalePageLayoutView="70" workbookViewId="0">
      <selection activeCell="B1" sqref="B1"/>
    </sheetView>
  </sheetViews>
  <sheetFormatPr defaultColWidth="9.1796875" defaultRowHeight="12.5" x14ac:dyDescent="0.25"/>
  <cols>
    <col min="1" max="1" width="9.1796875" style="667"/>
    <col min="2" max="2" width="3.81640625" style="21" customWidth="1"/>
    <col min="3" max="3" width="82.54296875" style="33" customWidth="1"/>
    <col min="4" max="4" width="17.1796875" style="22" customWidth="1"/>
    <col min="5" max="13" width="9.1796875" style="21"/>
    <col min="14" max="14" width="1.26953125" style="21" customWidth="1"/>
    <col min="15" max="16384" width="9.1796875" style="21"/>
  </cols>
  <sheetData>
    <row r="1" spans="2:4" ht="18" x14ac:dyDescent="0.4">
      <c r="C1" s="671" t="s">
        <v>20</v>
      </c>
      <c r="D1" s="26"/>
    </row>
    <row r="2" spans="2:4" ht="15.5" x14ac:dyDescent="0.35">
      <c r="C2" s="32"/>
      <c r="D2" s="26"/>
    </row>
    <row r="3" spans="2:4" x14ac:dyDescent="0.25">
      <c r="C3" s="52"/>
    </row>
    <row r="4" spans="2:4" ht="20.5" x14ac:dyDescent="0.25">
      <c r="B4" s="667"/>
      <c r="C4" s="286" t="s">
        <v>21</v>
      </c>
    </row>
    <row r="5" spans="2:4" x14ac:dyDescent="0.25">
      <c r="C5" s="54"/>
    </row>
    <row r="6" spans="2:4" x14ac:dyDescent="0.25">
      <c r="C6" s="54"/>
    </row>
    <row r="7" spans="2:4" x14ac:dyDescent="0.25">
      <c r="C7" s="54"/>
    </row>
    <row r="8" spans="2:4" x14ac:dyDescent="0.25">
      <c r="C8" s="54"/>
    </row>
    <row r="9" spans="2:4" x14ac:dyDescent="0.25">
      <c r="C9" s="286"/>
    </row>
    <row r="10" spans="2:4" x14ac:dyDescent="0.25">
      <c r="C10" s="54"/>
    </row>
    <row r="11" spans="2:4" x14ac:dyDescent="0.25">
      <c r="C11" s="54"/>
    </row>
    <row r="12" spans="2:4" x14ac:dyDescent="0.25">
      <c r="C12" s="54"/>
    </row>
    <row r="13" spans="2:4" x14ac:dyDescent="0.25">
      <c r="C13" s="54"/>
    </row>
    <row r="14" spans="2:4" x14ac:dyDescent="0.25">
      <c r="C14" s="54"/>
    </row>
    <row r="15" spans="2:4" ht="12.75" customHeight="1" x14ac:dyDescent="0.25">
      <c r="C15" s="54"/>
      <c r="D15" s="331"/>
    </row>
    <row r="16" spans="2:4" x14ac:dyDescent="0.25">
      <c r="C16" s="54"/>
    </row>
    <row r="17" spans="3:5" x14ac:dyDescent="0.25">
      <c r="C17" s="54"/>
    </row>
    <row r="18" spans="3:5" x14ac:dyDescent="0.25">
      <c r="C18" s="54"/>
    </row>
    <row r="19" spans="3:5" ht="18" x14ac:dyDescent="0.4">
      <c r="C19" s="121"/>
    </row>
    <row r="20" spans="3:5" ht="15.5" x14ac:dyDescent="0.25">
      <c r="C20" s="32"/>
    </row>
    <row r="21" spans="3:5" x14ac:dyDescent="0.25">
      <c r="C21" s="52"/>
    </row>
    <row r="22" spans="3:5" x14ac:dyDescent="0.25">
      <c r="C22" s="286"/>
    </row>
    <row r="23" spans="3:5" x14ac:dyDescent="0.25">
      <c r="C23" s="54"/>
    </row>
    <row r="24" spans="3:5" x14ac:dyDescent="0.25">
      <c r="C24" s="54"/>
    </row>
    <row r="25" spans="3:5" x14ac:dyDescent="0.25">
      <c r="C25" s="874"/>
      <c r="D25" s="874"/>
      <c r="E25" s="874"/>
    </row>
    <row r="26" spans="3:5" x14ac:dyDescent="0.25">
      <c r="C26" s="54"/>
    </row>
    <row r="27" spans="3:5" x14ac:dyDescent="0.25">
      <c r="C27" s="54"/>
    </row>
    <row r="28" spans="3:5" x14ac:dyDescent="0.25">
      <c r="C28" s="54"/>
    </row>
    <row r="29" spans="3:5" x14ac:dyDescent="0.25">
      <c r="C29" s="54"/>
    </row>
    <row r="30" spans="3:5" x14ac:dyDescent="0.25">
      <c r="C30" s="54"/>
    </row>
    <row r="31" spans="3:5" x14ac:dyDescent="0.25">
      <c r="C31" s="54"/>
    </row>
    <row r="32" spans="3:5" x14ac:dyDescent="0.25">
      <c r="C32" s="54"/>
    </row>
    <row r="33" spans="3:3" x14ac:dyDescent="0.25">
      <c r="C33" s="54"/>
    </row>
    <row r="34" spans="3:3" x14ac:dyDescent="0.25">
      <c r="C34" s="54"/>
    </row>
    <row r="35" spans="3:3" x14ac:dyDescent="0.25">
      <c r="C35" s="54"/>
    </row>
    <row r="36" spans="3:3" x14ac:dyDescent="0.25">
      <c r="C36" s="54"/>
    </row>
    <row r="37" spans="3:3" x14ac:dyDescent="0.25">
      <c r="C37" s="54"/>
    </row>
    <row r="38" spans="3:3" ht="12" customHeight="1" x14ac:dyDescent="0.25">
      <c r="C38" s="54"/>
    </row>
    <row r="39" spans="3:3" x14ac:dyDescent="0.25">
      <c r="C39" s="54"/>
    </row>
    <row r="40" spans="3:3" x14ac:dyDescent="0.25">
      <c r="C40" s="54"/>
    </row>
    <row r="41" spans="3:3" x14ac:dyDescent="0.25">
      <c r="C41" s="54"/>
    </row>
    <row r="42" spans="3:3" x14ac:dyDescent="0.25">
      <c r="C42" s="54"/>
    </row>
    <row r="43" spans="3:3" x14ac:dyDescent="0.25">
      <c r="C43" s="54"/>
    </row>
    <row r="44" spans="3:3" x14ac:dyDescent="0.25">
      <c r="C44" s="54"/>
    </row>
    <row r="45" spans="3:3" x14ac:dyDescent="0.25">
      <c r="C45" s="54"/>
    </row>
    <row r="46" spans="3:3" x14ac:dyDescent="0.25">
      <c r="C46" s="54"/>
    </row>
    <row r="47" spans="3:3" x14ac:dyDescent="0.25">
      <c r="C47" s="54"/>
    </row>
    <row r="70" ht="382.5" customHeight="1" x14ac:dyDescent="0.25"/>
  </sheetData>
  <mergeCells count="1">
    <mergeCell ref="C25:E25"/>
  </mergeCells>
  <pageMargins left="0.23622047244094491" right="0.23622047244094491" top="0.74803149606299213" bottom="0.74803149606299213" header="0.31496062992125984" footer="0.31496062992125984"/>
  <pageSetup paperSize="9" scale="90" firstPageNumber="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BF370-1172-4A3D-9075-E7A89BEE2782}">
  <sheetPr>
    <tabColor theme="4"/>
  </sheetPr>
  <dimension ref="A1:O174"/>
  <sheetViews>
    <sheetView showGridLines="0" view="pageBreakPreview" zoomScaleNormal="100" zoomScaleSheetLayoutView="100" workbookViewId="0"/>
  </sheetViews>
  <sheetFormatPr defaultColWidth="9.1796875" defaultRowHeight="12.5" x14ac:dyDescent="0.25"/>
  <cols>
    <col min="1" max="1" width="1.54296875" style="105" customWidth="1"/>
    <col min="2" max="2" width="0.81640625" style="62" customWidth="1"/>
    <col min="3" max="3" width="17.1796875" style="98" customWidth="1"/>
    <col min="4" max="4" width="34.1796875" style="98" customWidth="1"/>
    <col min="5" max="5" width="3.26953125" style="98" bestFit="1" customWidth="1"/>
    <col min="6" max="6" width="7.7265625" style="98" customWidth="1"/>
    <col min="7" max="7" width="8.7265625" style="98" customWidth="1"/>
    <col min="8" max="8" width="8.26953125" style="98" customWidth="1"/>
    <col min="9" max="10" width="8.26953125" style="105" customWidth="1"/>
    <col min="11" max="11" width="6.453125" style="105" customWidth="1"/>
    <col min="12" max="12" width="6.26953125" style="105" customWidth="1"/>
    <col min="13" max="13" width="1.26953125" style="105" customWidth="1"/>
    <col min="14" max="16384" width="9.1796875" style="105"/>
  </cols>
  <sheetData>
    <row r="1" spans="2:14" ht="15.5" x14ac:dyDescent="0.25">
      <c r="B1" s="401"/>
      <c r="C1" s="672" t="s">
        <v>22</v>
      </c>
      <c r="F1" s="106"/>
      <c r="G1" s="106"/>
      <c r="H1" s="106"/>
      <c r="I1" s="98"/>
      <c r="J1" s="98"/>
      <c r="K1" s="98"/>
      <c r="L1" s="98"/>
      <c r="M1" s="98"/>
    </row>
    <row r="2" spans="2:14" x14ac:dyDescent="0.25">
      <c r="B2" s="67"/>
      <c r="F2" s="106"/>
      <c r="G2" s="106"/>
      <c r="H2" s="106"/>
      <c r="I2" s="98"/>
      <c r="J2" s="108"/>
      <c r="K2" s="108"/>
      <c r="L2" s="108"/>
      <c r="M2" s="108"/>
      <c r="N2" s="107"/>
    </row>
    <row r="3" spans="2:14" ht="17.25" customHeight="1" x14ac:dyDescent="0.25">
      <c r="B3" s="67"/>
      <c r="C3" s="880"/>
      <c r="D3" s="881" t="s">
        <v>688</v>
      </c>
      <c r="E3" s="882" t="s">
        <v>24</v>
      </c>
      <c r="F3" s="673" t="s">
        <v>25</v>
      </c>
      <c r="G3" s="673" t="s">
        <v>26</v>
      </c>
      <c r="H3" s="673" t="s">
        <v>27</v>
      </c>
      <c r="I3" s="883" t="s">
        <v>28</v>
      </c>
      <c r="J3" s="883"/>
      <c r="K3" s="883"/>
      <c r="L3" s="673" t="s">
        <v>29</v>
      </c>
      <c r="M3" s="108"/>
      <c r="N3" s="107"/>
    </row>
    <row r="4" spans="2:14" ht="12.75" customHeight="1" x14ac:dyDescent="0.25">
      <c r="B4" s="67"/>
      <c r="C4" s="880"/>
      <c r="D4" s="881"/>
      <c r="E4" s="882"/>
      <c r="F4" s="673" t="str">
        <f>Title!AB2</f>
        <v>2021/22</v>
      </c>
      <c r="G4" s="673" t="str">
        <f>Title!AC2</f>
        <v>2022/23</v>
      </c>
      <c r="H4" s="673" t="str">
        <f>Title!AD2</f>
        <v>2023/24</v>
      </c>
      <c r="I4" s="673" t="str">
        <f>Title!AE2</f>
        <v>2024/25</v>
      </c>
      <c r="J4" s="673" t="str">
        <f>Title!AF2</f>
        <v>2025/26</v>
      </c>
      <c r="K4" s="673" t="str">
        <f>Title!AG2</f>
        <v>2026/27</v>
      </c>
      <c r="L4" s="673" t="s">
        <v>35</v>
      </c>
      <c r="M4" s="108"/>
      <c r="N4" s="107"/>
    </row>
    <row r="5" spans="2:14" x14ac:dyDescent="0.25">
      <c r="B5" s="67"/>
      <c r="C5" s="360"/>
      <c r="D5" s="333"/>
      <c r="E5" s="334"/>
      <c r="F5" s="172"/>
      <c r="G5" s="285"/>
      <c r="H5" s="674"/>
      <c r="I5" s="335"/>
      <c r="J5" s="335"/>
      <c r="K5" s="335"/>
      <c r="L5" s="336"/>
      <c r="M5" s="108"/>
      <c r="N5" s="107"/>
    </row>
    <row r="6" spans="2:14" x14ac:dyDescent="0.25">
      <c r="B6" s="67"/>
      <c r="C6" s="360"/>
      <c r="D6" s="333" t="s">
        <v>36</v>
      </c>
      <c r="E6" s="334">
        <v>1</v>
      </c>
      <c r="F6" s="172" t="s">
        <v>37</v>
      </c>
      <c r="G6" s="172" t="s">
        <v>37</v>
      </c>
      <c r="H6" s="674" t="s">
        <v>37</v>
      </c>
      <c r="I6" s="335" t="s">
        <v>37</v>
      </c>
      <c r="J6" s="335" t="s">
        <v>37</v>
      </c>
      <c r="K6" s="335" t="s">
        <v>37</v>
      </c>
      <c r="L6" s="336"/>
      <c r="M6" s="108"/>
      <c r="N6" s="107"/>
    </row>
    <row r="7" spans="2:14" x14ac:dyDescent="0.25">
      <c r="B7" s="67"/>
      <c r="C7" s="360"/>
      <c r="D7" s="333" t="s">
        <v>38</v>
      </c>
      <c r="E7" s="334">
        <v>2</v>
      </c>
      <c r="F7" s="172" t="s">
        <v>37</v>
      </c>
      <c r="G7" s="172" t="s">
        <v>37</v>
      </c>
      <c r="H7" s="674" t="s">
        <v>37</v>
      </c>
      <c r="I7" s="335" t="s">
        <v>37</v>
      </c>
      <c r="J7" s="335" t="s">
        <v>37</v>
      </c>
      <c r="K7" s="335" t="s">
        <v>37</v>
      </c>
      <c r="L7" s="336"/>
      <c r="M7" s="108"/>
      <c r="N7" s="107"/>
    </row>
    <row r="8" spans="2:14" x14ac:dyDescent="0.25">
      <c r="B8" s="67"/>
      <c r="C8" s="360"/>
      <c r="D8" s="333" t="s">
        <v>39</v>
      </c>
      <c r="E8" s="334">
        <v>3</v>
      </c>
      <c r="F8" s="172" t="s">
        <v>37</v>
      </c>
      <c r="G8" s="172" t="s">
        <v>37</v>
      </c>
      <c r="H8" s="674" t="s">
        <v>37</v>
      </c>
      <c r="I8" s="335" t="s">
        <v>37</v>
      </c>
      <c r="J8" s="335" t="s">
        <v>37</v>
      </c>
      <c r="K8" s="335" t="s">
        <v>37</v>
      </c>
      <c r="L8" s="336"/>
      <c r="M8" s="108"/>
      <c r="N8" s="107"/>
    </row>
    <row r="9" spans="2:14" x14ac:dyDescent="0.25">
      <c r="B9" s="67"/>
      <c r="C9" s="360"/>
      <c r="D9" s="333" t="s">
        <v>40</v>
      </c>
      <c r="E9" s="334">
        <v>4</v>
      </c>
      <c r="F9" s="172" t="s">
        <v>37</v>
      </c>
      <c r="G9" s="172" t="s">
        <v>37</v>
      </c>
      <c r="H9" s="674" t="s">
        <v>37</v>
      </c>
      <c r="I9" s="335" t="s">
        <v>37</v>
      </c>
      <c r="J9" s="335" t="s">
        <v>37</v>
      </c>
      <c r="K9" s="335" t="s">
        <v>37</v>
      </c>
      <c r="L9" s="336"/>
      <c r="M9" s="108"/>
      <c r="N9" s="107"/>
    </row>
    <row r="10" spans="2:14" x14ac:dyDescent="0.25">
      <c r="B10" s="67"/>
      <c r="C10" s="360"/>
      <c r="D10" s="333" t="s">
        <v>41</v>
      </c>
      <c r="E10" s="334">
        <v>5</v>
      </c>
      <c r="F10" s="172" t="s">
        <v>37</v>
      </c>
      <c r="G10" s="172" t="s">
        <v>37</v>
      </c>
      <c r="H10" s="674" t="s">
        <v>37</v>
      </c>
      <c r="I10" s="335" t="s">
        <v>37</v>
      </c>
      <c r="J10" s="335" t="s">
        <v>37</v>
      </c>
      <c r="K10" s="335" t="s">
        <v>37</v>
      </c>
      <c r="L10" s="336"/>
      <c r="M10" s="108"/>
      <c r="N10" s="107"/>
    </row>
    <row r="11" spans="2:14" x14ac:dyDescent="0.25">
      <c r="B11" s="67"/>
      <c r="C11" s="360"/>
      <c r="D11" s="333" t="s">
        <v>42</v>
      </c>
      <c r="E11" s="334">
        <v>6</v>
      </c>
      <c r="F11" s="172" t="s">
        <v>37</v>
      </c>
      <c r="G11" s="172" t="s">
        <v>37</v>
      </c>
      <c r="H11" s="674" t="s">
        <v>37</v>
      </c>
      <c r="I11" s="335" t="s">
        <v>37</v>
      </c>
      <c r="J11" s="335" t="s">
        <v>37</v>
      </c>
      <c r="K11" s="335" t="s">
        <v>37</v>
      </c>
      <c r="L11" s="336"/>
      <c r="M11" s="108"/>
      <c r="N11" s="107"/>
    </row>
    <row r="12" spans="2:14" x14ac:dyDescent="0.25">
      <c r="B12" s="67"/>
      <c r="C12" s="360"/>
      <c r="D12" s="333" t="s">
        <v>43</v>
      </c>
      <c r="E12" s="334">
        <v>7</v>
      </c>
      <c r="F12" s="172" t="s">
        <v>37</v>
      </c>
      <c r="G12" s="172" t="s">
        <v>37</v>
      </c>
      <c r="H12" s="674" t="s">
        <v>37</v>
      </c>
      <c r="I12" s="335" t="s">
        <v>37</v>
      </c>
      <c r="J12" s="335" t="s">
        <v>37</v>
      </c>
      <c r="K12" s="335" t="s">
        <v>37</v>
      </c>
      <c r="L12" s="336"/>
      <c r="M12" s="108"/>
      <c r="N12" s="107"/>
    </row>
    <row r="13" spans="2:14" x14ac:dyDescent="0.25">
      <c r="B13" s="67"/>
      <c r="C13" s="360"/>
      <c r="D13" s="333" t="s">
        <v>44</v>
      </c>
      <c r="E13" s="334"/>
      <c r="F13" s="172" t="s">
        <v>37</v>
      </c>
      <c r="G13" s="172" t="s">
        <v>37</v>
      </c>
      <c r="H13" s="674" t="s">
        <v>37</v>
      </c>
      <c r="I13" s="335" t="s">
        <v>37</v>
      </c>
      <c r="J13" s="335" t="s">
        <v>37</v>
      </c>
      <c r="K13" s="335" t="s">
        <v>37</v>
      </c>
      <c r="L13" s="336"/>
      <c r="M13" s="108"/>
      <c r="N13" s="107"/>
    </row>
    <row r="14" spans="2:14" x14ac:dyDescent="0.25">
      <c r="B14" s="67"/>
      <c r="C14" s="360"/>
      <c r="D14" s="333" t="s">
        <v>45</v>
      </c>
      <c r="E14" s="334"/>
      <c r="F14" s="172" t="s">
        <v>37</v>
      </c>
      <c r="G14" s="172" t="s">
        <v>37</v>
      </c>
      <c r="H14" s="674" t="s">
        <v>37</v>
      </c>
      <c r="I14" s="335" t="s">
        <v>37</v>
      </c>
      <c r="J14" s="335" t="s">
        <v>37</v>
      </c>
      <c r="K14" s="335" t="s">
        <v>37</v>
      </c>
      <c r="L14" s="336"/>
      <c r="M14" s="108"/>
      <c r="N14" s="107"/>
    </row>
    <row r="15" spans="2:14" x14ac:dyDescent="0.25">
      <c r="B15" s="67"/>
      <c r="C15" s="360"/>
      <c r="D15" s="333" t="s">
        <v>46</v>
      </c>
      <c r="E15" s="334"/>
      <c r="F15" s="172" t="s">
        <v>47</v>
      </c>
      <c r="G15" s="172" t="s">
        <v>47</v>
      </c>
      <c r="H15" s="674" t="s">
        <v>47</v>
      </c>
      <c r="I15" s="335" t="s">
        <v>47</v>
      </c>
      <c r="J15" s="335" t="s">
        <v>47</v>
      </c>
      <c r="K15" s="335" t="s">
        <v>47</v>
      </c>
      <c r="L15" s="336"/>
      <c r="M15" s="108"/>
      <c r="N15" s="107"/>
    </row>
    <row r="16" spans="2:14" x14ac:dyDescent="0.25">
      <c r="B16" s="67"/>
      <c r="C16" s="360"/>
      <c r="D16" s="333" t="s">
        <v>48</v>
      </c>
      <c r="E16" s="334"/>
      <c r="F16" s="172" t="s">
        <v>47</v>
      </c>
      <c r="G16" s="172" t="s">
        <v>47</v>
      </c>
      <c r="H16" s="674" t="s">
        <v>47</v>
      </c>
      <c r="I16" s="335" t="s">
        <v>47</v>
      </c>
      <c r="J16" s="335" t="s">
        <v>47</v>
      </c>
      <c r="K16" s="335" t="s">
        <v>47</v>
      </c>
      <c r="L16" s="336"/>
      <c r="M16" s="108"/>
      <c r="N16" s="107"/>
    </row>
    <row r="17" spans="2:14" x14ac:dyDescent="0.25">
      <c r="B17" s="67"/>
      <c r="C17" s="360"/>
      <c r="D17" s="333" t="s">
        <v>49</v>
      </c>
      <c r="E17" s="334"/>
      <c r="F17" s="172" t="s">
        <v>37</v>
      </c>
      <c r="G17" s="172" t="s">
        <v>37</v>
      </c>
      <c r="H17" s="674" t="s">
        <v>37</v>
      </c>
      <c r="I17" s="335" t="s">
        <v>37</v>
      </c>
      <c r="J17" s="335" t="s">
        <v>37</v>
      </c>
      <c r="K17" s="335" t="s">
        <v>37</v>
      </c>
      <c r="L17" s="336"/>
      <c r="M17" s="108"/>
      <c r="N17" s="107"/>
    </row>
    <row r="18" spans="2:14" x14ac:dyDescent="0.25">
      <c r="B18" s="67"/>
      <c r="C18" s="360"/>
      <c r="D18" s="333" t="s">
        <v>50</v>
      </c>
      <c r="E18" s="334">
        <v>8</v>
      </c>
      <c r="F18" s="172" t="s">
        <v>37</v>
      </c>
      <c r="G18" s="172" t="s">
        <v>37</v>
      </c>
      <c r="H18" s="674" t="s">
        <v>37</v>
      </c>
      <c r="I18" s="335" t="s">
        <v>37</v>
      </c>
      <c r="J18" s="335" t="s">
        <v>37</v>
      </c>
      <c r="K18" s="335" t="s">
        <v>37</v>
      </c>
      <c r="L18" s="336"/>
      <c r="M18" s="108"/>
      <c r="N18" s="107"/>
    </row>
    <row r="19" spans="2:14" x14ac:dyDescent="0.25">
      <c r="B19" s="67"/>
      <c r="C19" s="360"/>
      <c r="D19" s="333" t="s">
        <v>51</v>
      </c>
      <c r="E19" s="334"/>
      <c r="F19" s="172" t="s">
        <v>37</v>
      </c>
      <c r="G19" s="172" t="s">
        <v>37</v>
      </c>
      <c r="H19" s="674" t="s">
        <v>37</v>
      </c>
      <c r="I19" s="335" t="s">
        <v>37</v>
      </c>
      <c r="J19" s="335" t="s">
        <v>37</v>
      </c>
      <c r="K19" s="335" t="s">
        <v>37</v>
      </c>
      <c r="L19" s="336"/>
      <c r="M19" s="108"/>
      <c r="N19" s="107"/>
    </row>
    <row r="20" spans="2:14" x14ac:dyDescent="0.25">
      <c r="B20" s="67"/>
      <c r="C20" s="360"/>
      <c r="D20" s="333" t="s">
        <v>52</v>
      </c>
      <c r="E20" s="334"/>
      <c r="F20" s="172" t="s">
        <v>37</v>
      </c>
      <c r="G20" s="172" t="s">
        <v>37</v>
      </c>
      <c r="H20" s="674" t="s">
        <v>37</v>
      </c>
      <c r="I20" s="335" t="s">
        <v>37</v>
      </c>
      <c r="J20" s="335" t="s">
        <v>37</v>
      </c>
      <c r="K20" s="335" t="s">
        <v>37</v>
      </c>
      <c r="L20" s="336"/>
      <c r="M20" s="108"/>
      <c r="N20" s="107"/>
    </row>
    <row r="21" spans="2:14" x14ac:dyDescent="0.25">
      <c r="B21" s="67"/>
      <c r="C21" s="360"/>
      <c r="D21" s="333" t="s">
        <v>53</v>
      </c>
      <c r="E21" s="334"/>
      <c r="F21" s="172" t="s">
        <v>37</v>
      </c>
      <c r="G21" s="172" t="s">
        <v>37</v>
      </c>
      <c r="H21" s="674" t="s">
        <v>37</v>
      </c>
      <c r="I21" s="335" t="s">
        <v>37</v>
      </c>
      <c r="J21" s="335" t="s">
        <v>37</v>
      </c>
      <c r="K21" s="335" t="s">
        <v>37</v>
      </c>
      <c r="L21" s="336"/>
      <c r="M21" s="108"/>
      <c r="N21" s="107"/>
    </row>
    <row r="22" spans="2:14" x14ac:dyDescent="0.25">
      <c r="B22" s="67"/>
      <c r="C22" s="360"/>
      <c r="D22" s="333" t="s">
        <v>54</v>
      </c>
      <c r="E22" s="334"/>
      <c r="F22" s="172" t="s">
        <v>47</v>
      </c>
      <c r="G22" s="172" t="s">
        <v>47</v>
      </c>
      <c r="H22" s="674" t="s">
        <v>47</v>
      </c>
      <c r="I22" s="335" t="s">
        <v>47</v>
      </c>
      <c r="J22" s="335" t="s">
        <v>47</v>
      </c>
      <c r="K22" s="335" t="s">
        <v>47</v>
      </c>
      <c r="L22" s="336"/>
      <c r="M22" s="108"/>
      <c r="N22" s="107"/>
    </row>
    <row r="23" spans="2:14" x14ac:dyDescent="0.25">
      <c r="B23" s="67"/>
      <c r="C23" s="360"/>
      <c r="D23" s="333" t="s">
        <v>55</v>
      </c>
      <c r="E23" s="334"/>
      <c r="F23" s="172" t="s">
        <v>37</v>
      </c>
      <c r="G23" s="172" t="s">
        <v>37</v>
      </c>
      <c r="H23" s="674" t="s">
        <v>37</v>
      </c>
      <c r="I23" s="335" t="s">
        <v>37</v>
      </c>
      <c r="J23" s="335" t="s">
        <v>37</v>
      </c>
      <c r="K23" s="335" t="s">
        <v>37</v>
      </c>
      <c r="L23" s="336"/>
      <c r="M23" s="108"/>
      <c r="N23" s="107"/>
    </row>
    <row r="24" spans="2:14" ht="15" customHeight="1" x14ac:dyDescent="0.25">
      <c r="B24" s="400"/>
      <c r="I24" s="98"/>
      <c r="J24" s="108"/>
      <c r="K24" s="108"/>
      <c r="L24" s="108"/>
      <c r="M24" s="108"/>
      <c r="N24" s="107"/>
    </row>
    <row r="25" spans="2:14" x14ac:dyDescent="0.25">
      <c r="B25" s="855"/>
      <c r="C25" s="884" t="s">
        <v>56</v>
      </c>
      <c r="D25" s="884"/>
      <c r="I25" s="98"/>
      <c r="J25" s="98"/>
      <c r="K25" s="98"/>
      <c r="L25" s="98"/>
      <c r="M25" s="98"/>
    </row>
    <row r="26" spans="2:14" x14ac:dyDescent="0.25">
      <c r="B26" s="400"/>
      <c r="I26" s="98"/>
      <c r="J26" s="98"/>
      <c r="K26" s="98"/>
      <c r="L26" s="98"/>
      <c r="M26" s="98"/>
    </row>
    <row r="27" spans="2:14" ht="13" x14ac:dyDescent="0.25">
      <c r="B27" s="116"/>
      <c r="C27" s="878" t="s">
        <v>57</v>
      </c>
      <c r="D27" s="878"/>
      <c r="E27" s="878"/>
      <c r="F27" s="878"/>
      <c r="G27" s="878"/>
      <c r="H27" s="878"/>
      <c r="I27" s="878"/>
      <c r="J27" s="878"/>
      <c r="K27" s="878"/>
      <c r="L27" s="878"/>
      <c r="M27" s="98"/>
    </row>
    <row r="28" spans="2:14" x14ac:dyDescent="0.25">
      <c r="B28" s="68"/>
      <c r="C28" s="879" t="s">
        <v>58</v>
      </c>
      <c r="D28" s="879"/>
      <c r="E28" s="879"/>
      <c r="F28" s="879"/>
      <c r="G28" s="879"/>
      <c r="H28" s="879"/>
      <c r="I28" s="879"/>
      <c r="J28" s="879"/>
      <c r="K28" s="879"/>
      <c r="L28" s="879"/>
      <c r="M28" s="98"/>
    </row>
    <row r="29" spans="2:14" x14ac:dyDescent="0.25">
      <c r="B29" s="68"/>
      <c r="C29" s="875" t="s">
        <v>59</v>
      </c>
      <c r="D29" s="875"/>
      <c r="E29" s="875"/>
      <c r="F29" s="875"/>
      <c r="G29" s="875"/>
      <c r="H29" s="875"/>
      <c r="I29" s="875"/>
      <c r="J29" s="875"/>
      <c r="K29" s="875"/>
      <c r="L29" s="875"/>
      <c r="M29" s="98"/>
    </row>
    <row r="30" spans="2:14" x14ac:dyDescent="0.25">
      <c r="B30" s="66"/>
      <c r="C30" s="879" t="s">
        <v>60</v>
      </c>
      <c r="D30" s="879"/>
      <c r="E30" s="879"/>
      <c r="F30" s="879"/>
      <c r="G30" s="879"/>
      <c r="H30" s="879"/>
      <c r="I30" s="879"/>
      <c r="J30" s="879"/>
      <c r="K30" s="879"/>
      <c r="L30" s="879"/>
    </row>
    <row r="31" spans="2:14" x14ac:dyDescent="0.25">
      <c r="B31" s="66"/>
      <c r="C31" s="878" t="s">
        <v>61</v>
      </c>
      <c r="D31" s="878"/>
      <c r="E31" s="878"/>
      <c r="F31" s="878"/>
      <c r="G31" s="878"/>
      <c r="H31" s="878"/>
      <c r="I31" s="878"/>
      <c r="J31" s="878"/>
      <c r="K31" s="878"/>
      <c r="L31" s="878"/>
    </row>
    <row r="32" spans="2:14" ht="13" x14ac:dyDescent="0.25">
      <c r="B32" s="69"/>
      <c r="C32" s="877" t="s">
        <v>60</v>
      </c>
      <c r="D32" s="877"/>
      <c r="E32" s="877"/>
      <c r="F32" s="877"/>
      <c r="G32" s="877"/>
      <c r="H32" s="877"/>
      <c r="I32" s="877"/>
      <c r="J32" s="877"/>
      <c r="K32" s="877"/>
      <c r="L32" s="877"/>
    </row>
    <row r="33" spans="1:15" ht="13" x14ac:dyDescent="0.25">
      <c r="B33" s="116"/>
      <c r="C33" s="878" t="s">
        <v>62</v>
      </c>
      <c r="D33" s="878"/>
      <c r="E33" s="878"/>
      <c r="F33" s="878"/>
      <c r="G33" s="878"/>
      <c r="H33" s="878"/>
      <c r="I33" s="878"/>
      <c r="J33" s="878"/>
      <c r="K33" s="878"/>
      <c r="L33" s="878"/>
    </row>
    <row r="34" spans="1:15" ht="13" x14ac:dyDescent="0.25">
      <c r="B34" s="69"/>
      <c r="C34" s="877" t="s">
        <v>60</v>
      </c>
      <c r="D34" s="877"/>
      <c r="E34" s="877"/>
      <c r="F34" s="877"/>
      <c r="G34" s="877"/>
      <c r="H34" s="877"/>
      <c r="I34" s="877"/>
      <c r="J34" s="877"/>
      <c r="K34" s="877"/>
      <c r="L34" s="877"/>
    </row>
    <row r="35" spans="1:15" ht="13" x14ac:dyDescent="0.25">
      <c r="B35" s="69"/>
      <c r="C35" s="675" t="s">
        <v>63</v>
      </c>
      <c r="D35" s="239"/>
      <c r="E35" s="239"/>
      <c r="F35" s="239"/>
      <c r="G35" s="239"/>
      <c r="H35" s="239"/>
      <c r="I35" s="239"/>
      <c r="J35" s="239"/>
      <c r="K35" s="239"/>
      <c r="L35" s="239"/>
    </row>
    <row r="36" spans="1:15" ht="13" x14ac:dyDescent="0.25">
      <c r="B36" s="69"/>
      <c r="C36" s="877" t="s">
        <v>60</v>
      </c>
      <c r="D36" s="877"/>
      <c r="E36" s="877"/>
      <c r="F36" s="877"/>
      <c r="G36" s="877"/>
      <c r="H36" s="877"/>
      <c r="I36" s="877"/>
      <c r="J36" s="877"/>
      <c r="K36" s="877"/>
      <c r="L36" s="877"/>
    </row>
    <row r="37" spans="1:15" ht="13" x14ac:dyDescent="0.25">
      <c r="B37" s="69"/>
      <c r="C37" s="875" t="s">
        <v>64</v>
      </c>
      <c r="D37" s="875"/>
      <c r="E37" s="875"/>
      <c r="F37" s="875"/>
      <c r="G37" s="875"/>
      <c r="H37" s="875"/>
      <c r="I37" s="875"/>
      <c r="J37" s="875"/>
      <c r="K37" s="875"/>
      <c r="L37" s="875"/>
    </row>
    <row r="38" spans="1:15" ht="12.75" customHeight="1" x14ac:dyDescent="0.25">
      <c r="B38" s="69"/>
      <c r="C38" s="879" t="s">
        <v>58</v>
      </c>
      <c r="D38" s="879"/>
      <c r="E38" s="879"/>
      <c r="F38" s="879"/>
      <c r="G38" s="879"/>
      <c r="H38" s="879"/>
      <c r="I38" s="879"/>
      <c r="J38" s="879"/>
      <c r="K38" s="879"/>
      <c r="L38" s="879"/>
    </row>
    <row r="39" spans="1:15" ht="13" x14ac:dyDescent="0.25">
      <c r="B39" s="69"/>
      <c r="C39" s="875" t="s">
        <v>65</v>
      </c>
      <c r="D39" s="875"/>
      <c r="E39" s="875"/>
      <c r="F39" s="875"/>
      <c r="G39" s="875"/>
      <c r="H39" s="875"/>
      <c r="I39" s="875"/>
      <c r="J39" s="875"/>
      <c r="K39" s="875"/>
      <c r="L39" s="875"/>
    </row>
    <row r="40" spans="1:15" ht="13" x14ac:dyDescent="0.25">
      <c r="B40" s="69"/>
      <c r="C40" s="879" t="s">
        <v>58</v>
      </c>
      <c r="D40" s="879"/>
      <c r="E40" s="879"/>
      <c r="F40" s="879"/>
      <c r="G40" s="879"/>
      <c r="H40" s="879"/>
      <c r="I40" s="879"/>
      <c r="J40" s="879"/>
      <c r="K40" s="879"/>
      <c r="L40" s="879"/>
    </row>
    <row r="41" spans="1:15" ht="13" x14ac:dyDescent="0.25">
      <c r="B41" s="69"/>
      <c r="C41" s="875" t="s">
        <v>683</v>
      </c>
      <c r="D41" s="875"/>
      <c r="E41" s="875"/>
      <c r="F41" s="875"/>
      <c r="G41" s="875"/>
      <c r="H41" s="875"/>
      <c r="I41" s="875"/>
      <c r="J41" s="875"/>
      <c r="K41" s="875"/>
      <c r="L41" s="875"/>
    </row>
    <row r="42" spans="1:15" ht="13" x14ac:dyDescent="0.25">
      <c r="B42" s="69"/>
      <c r="C42" s="876" t="s">
        <v>66</v>
      </c>
      <c r="D42" s="876"/>
      <c r="E42" s="876"/>
      <c r="F42" s="876"/>
      <c r="G42" s="876"/>
      <c r="H42" s="876"/>
      <c r="I42" s="876"/>
      <c r="J42" s="876"/>
      <c r="K42" s="876"/>
      <c r="L42" s="876"/>
    </row>
    <row r="43" spans="1:15" ht="13" x14ac:dyDescent="0.25">
      <c r="B43" s="69"/>
    </row>
    <row r="44" spans="1:15" ht="13" x14ac:dyDescent="0.25">
      <c r="B44" s="69"/>
    </row>
    <row r="45" spans="1:15" ht="13" x14ac:dyDescent="0.25">
      <c r="B45" s="69"/>
    </row>
    <row r="46" spans="1:15" s="98" customFormat="1" ht="13" x14ac:dyDescent="0.25">
      <c r="A46" s="105"/>
      <c r="B46" s="69"/>
      <c r="I46" s="105"/>
      <c r="J46" s="105"/>
      <c r="K46" s="105"/>
      <c r="L46" s="105"/>
      <c r="M46" s="105"/>
      <c r="N46" s="105"/>
      <c r="O46" s="105"/>
    </row>
    <row r="47" spans="1:15" s="98" customFormat="1" ht="13" x14ac:dyDescent="0.25">
      <c r="A47" s="105"/>
      <c r="B47" s="69"/>
      <c r="I47" s="105"/>
      <c r="J47" s="105"/>
      <c r="K47" s="105"/>
      <c r="L47" s="105"/>
      <c r="M47" s="105"/>
      <c r="N47" s="105"/>
      <c r="O47" s="105"/>
    </row>
    <row r="48" spans="1:15" s="98" customFormat="1" ht="13" x14ac:dyDescent="0.25">
      <c r="A48" s="105"/>
      <c r="B48" s="69"/>
      <c r="I48" s="105"/>
      <c r="J48" s="105"/>
      <c r="K48" s="105"/>
      <c r="L48" s="105"/>
      <c r="M48" s="105"/>
      <c r="N48" s="105"/>
      <c r="O48" s="105"/>
    </row>
    <row r="49" spans="1:15" s="98" customFormat="1" ht="13" x14ac:dyDescent="0.25">
      <c r="A49" s="105"/>
      <c r="B49" s="69"/>
      <c r="I49" s="105"/>
      <c r="J49" s="105"/>
      <c r="K49" s="105"/>
      <c r="L49" s="105"/>
      <c r="M49" s="105"/>
      <c r="N49" s="105"/>
      <c r="O49" s="105"/>
    </row>
    <row r="52" spans="1:15" s="98" customFormat="1" ht="15" customHeight="1" x14ac:dyDescent="0.25">
      <c r="A52" s="105"/>
      <c r="B52" s="62"/>
      <c r="I52" s="105"/>
      <c r="J52" s="105"/>
      <c r="K52" s="105"/>
      <c r="L52" s="105"/>
      <c r="M52" s="105"/>
      <c r="N52" s="105"/>
      <c r="O52" s="105"/>
    </row>
    <row r="57" spans="1:15" s="98" customFormat="1" ht="15" customHeight="1" x14ac:dyDescent="0.25">
      <c r="A57" s="105"/>
      <c r="B57" s="62"/>
      <c r="I57" s="105"/>
      <c r="J57" s="105"/>
      <c r="K57" s="105"/>
      <c r="L57" s="105"/>
      <c r="M57" s="105"/>
      <c r="N57" s="105"/>
      <c r="O57" s="105"/>
    </row>
    <row r="58" spans="1:15" s="98" customFormat="1" ht="15" customHeight="1" x14ac:dyDescent="0.25">
      <c r="A58" s="105"/>
      <c r="B58" s="62"/>
      <c r="I58" s="105"/>
      <c r="J58" s="105"/>
      <c r="K58" s="105"/>
      <c r="L58" s="105"/>
      <c r="M58" s="105"/>
      <c r="N58" s="105"/>
      <c r="O58" s="105"/>
    </row>
    <row r="59" spans="1:15" s="98" customFormat="1" ht="15" customHeight="1" x14ac:dyDescent="0.25">
      <c r="A59" s="105"/>
      <c r="B59" s="62"/>
      <c r="I59" s="105"/>
      <c r="J59" s="105"/>
      <c r="K59" s="105"/>
      <c r="L59" s="105"/>
      <c r="M59" s="105"/>
      <c r="N59" s="105"/>
      <c r="O59" s="105"/>
    </row>
    <row r="60" spans="1:15" s="98" customFormat="1" ht="15" customHeight="1" x14ac:dyDescent="0.25">
      <c r="A60" s="105"/>
      <c r="B60" s="62"/>
      <c r="I60" s="105"/>
      <c r="J60" s="105"/>
      <c r="K60" s="105"/>
      <c r="L60" s="105"/>
      <c r="M60" s="105"/>
      <c r="N60" s="105"/>
      <c r="O60" s="105"/>
    </row>
    <row r="61" spans="1:15" s="98" customFormat="1" ht="15" customHeight="1" x14ac:dyDescent="0.25">
      <c r="A61" s="105"/>
      <c r="B61" s="62"/>
      <c r="I61" s="105"/>
      <c r="J61" s="105"/>
      <c r="K61" s="105"/>
      <c r="L61" s="105"/>
      <c r="M61" s="105"/>
      <c r="N61" s="105"/>
      <c r="O61" s="105"/>
    </row>
    <row r="62" spans="1:15" ht="27" customHeight="1" x14ac:dyDescent="0.25"/>
    <row r="63" spans="1:15" ht="12.75" customHeight="1" x14ac:dyDescent="0.25"/>
    <row r="64" spans="1:15"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5" customHeight="1" x14ac:dyDescent="0.25"/>
    <row r="101" ht="12.75" customHeight="1" x14ac:dyDescent="0.25"/>
    <row r="102" ht="12.75" customHeight="1" x14ac:dyDescent="0.25"/>
    <row r="126" ht="27.75" customHeight="1" x14ac:dyDescent="0.25"/>
    <row r="127" ht="30" customHeight="1" x14ac:dyDescent="0.25"/>
    <row r="128" ht="15" customHeight="1" x14ac:dyDescent="0.25"/>
    <row r="129" ht="15" customHeight="1" x14ac:dyDescent="0.25"/>
    <row r="130" ht="15" customHeight="1" x14ac:dyDescent="0.25"/>
    <row r="139" ht="30" customHeight="1" x14ac:dyDescent="0.25"/>
    <row r="140" ht="27.75" customHeight="1" x14ac:dyDescent="0.25"/>
    <row r="141" ht="27" customHeight="1" x14ac:dyDescent="0.25"/>
    <row r="148" ht="12.75" customHeight="1" x14ac:dyDescent="0.25"/>
    <row r="149" ht="12.75" customHeight="1" x14ac:dyDescent="0.25"/>
    <row r="174" ht="12.75" customHeight="1" x14ac:dyDescent="0.25"/>
  </sheetData>
  <mergeCells count="20">
    <mergeCell ref="C28:L28"/>
    <mergeCell ref="C29:L29"/>
    <mergeCell ref="C30:L30"/>
    <mergeCell ref="C39:L39"/>
    <mergeCell ref="C40:L40"/>
    <mergeCell ref="C31:L31"/>
    <mergeCell ref="C3:C4"/>
    <mergeCell ref="D3:D4"/>
    <mergeCell ref="E3:E4"/>
    <mergeCell ref="I3:K3"/>
    <mergeCell ref="C27:L27"/>
    <mergeCell ref="C25:D25"/>
    <mergeCell ref="C41:L41"/>
    <mergeCell ref="C42:L42"/>
    <mergeCell ref="C32:L32"/>
    <mergeCell ref="C33:L33"/>
    <mergeCell ref="C34:L34"/>
    <mergeCell ref="C36:L36"/>
    <mergeCell ref="C37:L37"/>
    <mergeCell ref="C38:L38"/>
  </mergeCells>
  <pageMargins left="0.23622047244094491" right="0.23622047244094491" top="0.74803149606299213" bottom="0.74803149606299213" header="0.31496062992125984" footer="0.31496062992125984"/>
  <pageSetup paperSize="9" scale="90" firstPageNumber="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7"/>
  <sheetViews>
    <sheetView showGridLines="0" view="pageBreakPreview" zoomScaleNormal="100" zoomScaleSheetLayoutView="100" zoomScalePageLayoutView="70" workbookViewId="0">
      <selection activeCell="B1" sqref="B1"/>
    </sheetView>
  </sheetViews>
  <sheetFormatPr defaultColWidth="8.81640625" defaultRowHeight="12.5" x14ac:dyDescent="0.25"/>
  <cols>
    <col min="1" max="1" width="3.81640625" style="61" customWidth="1"/>
    <col min="2" max="2" width="3.7265625" style="62" customWidth="1"/>
    <col min="3" max="3" width="17.1796875" style="31" customWidth="1"/>
    <col min="4" max="4" width="72.81640625" style="31" customWidth="1"/>
    <col min="5" max="5" width="4.81640625" style="31" customWidth="1"/>
    <col min="6" max="6" width="8.81640625" style="31"/>
    <col min="7" max="7" width="52" customWidth="1"/>
    <col min="8" max="12" width="8.81640625" style="31"/>
    <col min="13" max="13" width="1.26953125" style="31" customWidth="1"/>
    <col min="14" max="18" width="8.81640625" style="31"/>
    <col min="19" max="19" width="9.453125" style="31" customWidth="1"/>
    <col min="20" max="16384" width="8.81640625" style="31"/>
  </cols>
  <sheetData>
    <row r="1" spans="1:7" ht="18" x14ac:dyDescent="0.4">
      <c r="A1" s="431" t="s">
        <v>67</v>
      </c>
      <c r="B1" s="116"/>
      <c r="C1" s="672" t="s">
        <v>712</v>
      </c>
      <c r="D1" s="121"/>
      <c r="G1" s="25"/>
    </row>
    <row r="2" spans="1:7" ht="14" x14ac:dyDescent="0.25">
      <c r="A2" s="59"/>
      <c r="C2" s="35"/>
      <c r="D2" s="34"/>
      <c r="G2" s="25"/>
    </row>
    <row r="3" spans="1:7" ht="48.65" customHeight="1" x14ac:dyDescent="0.25">
      <c r="A3" s="59"/>
      <c r="C3" s="894" t="s">
        <v>713</v>
      </c>
      <c r="D3" s="894"/>
      <c r="G3" s="25"/>
    </row>
    <row r="4" spans="1:7" ht="14" x14ac:dyDescent="0.25">
      <c r="A4" s="59"/>
      <c r="B4" s="63"/>
      <c r="C4" s="51"/>
      <c r="D4" s="50"/>
      <c r="G4" s="25"/>
    </row>
    <row r="5" spans="1:7" ht="13" x14ac:dyDescent="0.25">
      <c r="A5" s="431" t="s">
        <v>68</v>
      </c>
      <c r="B5" s="63"/>
      <c r="C5" s="885" t="s">
        <v>691</v>
      </c>
      <c r="D5" s="885"/>
      <c r="G5" s="25"/>
    </row>
    <row r="6" spans="1:7" ht="15.5" x14ac:dyDescent="0.25">
      <c r="A6" s="115"/>
      <c r="B6" s="63"/>
      <c r="C6" s="122"/>
      <c r="D6" s="122"/>
      <c r="G6" s="25"/>
    </row>
    <row r="7" spans="1:7" ht="79.150000000000006" customHeight="1" x14ac:dyDescent="0.25">
      <c r="A7" s="59"/>
      <c r="C7" s="895" t="s">
        <v>714</v>
      </c>
      <c r="D7" s="895"/>
      <c r="G7" s="27" t="s">
        <v>690</v>
      </c>
    </row>
    <row r="8" spans="1:7" ht="320.5" customHeight="1" x14ac:dyDescent="0.25">
      <c r="A8" s="59"/>
      <c r="B8" s="64"/>
      <c r="C8" s="898" t="s">
        <v>90</v>
      </c>
      <c r="D8" s="899"/>
      <c r="G8" s="25"/>
    </row>
    <row r="9" spans="1:7" ht="13" x14ac:dyDescent="0.3">
      <c r="A9" s="59"/>
      <c r="B9" s="65"/>
      <c r="C9" s="398"/>
      <c r="D9" s="399"/>
      <c r="G9" s="25"/>
    </row>
    <row r="10" spans="1:7" ht="31.5" customHeight="1" x14ac:dyDescent="0.25">
      <c r="A10" s="59"/>
      <c r="B10" s="116"/>
      <c r="C10" s="896" t="s">
        <v>717</v>
      </c>
      <c r="D10" s="897"/>
      <c r="G10" s="419" t="s">
        <v>69</v>
      </c>
    </row>
    <row r="11" spans="1:7" ht="15" customHeight="1" x14ac:dyDescent="0.25">
      <c r="A11" s="59"/>
      <c r="B11" s="116"/>
      <c r="C11" s="892" t="s">
        <v>70</v>
      </c>
      <c r="D11" s="892"/>
      <c r="G11" s="25"/>
    </row>
    <row r="12" spans="1:7" ht="15" customHeight="1" x14ac:dyDescent="0.25">
      <c r="A12" s="59"/>
      <c r="B12" s="116"/>
      <c r="C12" s="432" t="s">
        <v>71</v>
      </c>
      <c r="D12" s="395"/>
      <c r="G12" s="25"/>
    </row>
    <row r="13" spans="1:7" ht="90.65" customHeight="1" x14ac:dyDescent="0.25">
      <c r="A13" s="59"/>
      <c r="B13" s="116"/>
      <c r="C13" s="893" t="s">
        <v>72</v>
      </c>
      <c r="D13" s="893"/>
      <c r="G13" s="25"/>
    </row>
    <row r="14" spans="1:7" ht="14" x14ac:dyDescent="0.25">
      <c r="A14" s="60"/>
      <c r="B14" s="401"/>
      <c r="C14" s="35"/>
      <c r="D14" s="34"/>
      <c r="G14" s="25"/>
    </row>
    <row r="15" spans="1:7" ht="13" x14ac:dyDescent="0.25">
      <c r="A15" s="431" t="s">
        <v>73</v>
      </c>
      <c r="B15" s="401"/>
      <c r="C15" s="891" t="s">
        <v>74</v>
      </c>
      <c r="D15" s="885"/>
      <c r="G15" s="25"/>
    </row>
    <row r="16" spans="1:7" ht="12.75" customHeight="1" x14ac:dyDescent="0.25">
      <c r="A16" s="115"/>
      <c r="B16" s="401"/>
      <c r="C16" s="394"/>
      <c r="D16" s="393"/>
      <c r="G16" s="25"/>
    </row>
    <row r="17" spans="1:4" ht="12.75" customHeight="1" x14ac:dyDescent="0.25">
      <c r="A17" s="115"/>
      <c r="B17" s="401"/>
      <c r="C17" s="889" t="s">
        <v>75</v>
      </c>
      <c r="D17" s="889"/>
    </row>
    <row r="18" spans="1:4" x14ac:dyDescent="0.25">
      <c r="A18" s="59"/>
      <c r="B18" s="401"/>
      <c r="C18" s="886" t="s">
        <v>76</v>
      </c>
      <c r="D18" s="886"/>
    </row>
    <row r="19" spans="1:4" ht="8.25" customHeight="1" x14ac:dyDescent="0.25">
      <c r="A19" s="59"/>
      <c r="B19" s="401"/>
      <c r="C19" s="405"/>
      <c r="D19" s="405"/>
    </row>
    <row r="20" spans="1:4" x14ac:dyDescent="0.25">
      <c r="A20" s="59"/>
      <c r="B20" s="401"/>
      <c r="C20" s="889" t="s">
        <v>77</v>
      </c>
      <c r="D20" s="889"/>
    </row>
    <row r="21" spans="1:4" x14ac:dyDescent="0.25">
      <c r="A21" s="59"/>
      <c r="B21" s="401"/>
      <c r="C21" s="888" t="s">
        <v>78</v>
      </c>
      <c r="D21" s="888"/>
    </row>
    <row r="22" spans="1:4" ht="12.75" customHeight="1" x14ac:dyDescent="0.25">
      <c r="A22" s="59"/>
      <c r="B22" s="401"/>
      <c r="C22" s="405"/>
      <c r="D22" s="405"/>
    </row>
    <row r="23" spans="1:4" x14ac:dyDescent="0.25">
      <c r="A23" s="59"/>
      <c r="B23" s="401"/>
      <c r="C23" s="889" t="s">
        <v>79</v>
      </c>
      <c r="D23" s="889"/>
    </row>
    <row r="24" spans="1:4" x14ac:dyDescent="0.25">
      <c r="A24" s="59"/>
      <c r="B24" s="401"/>
      <c r="C24" s="886" t="s">
        <v>80</v>
      </c>
      <c r="D24" s="887"/>
    </row>
    <row r="25" spans="1:4" x14ac:dyDescent="0.25">
      <c r="A25" s="59"/>
      <c r="B25" s="890"/>
      <c r="C25" s="890"/>
      <c r="D25" s="890"/>
    </row>
    <row r="26" spans="1:4" ht="13" x14ac:dyDescent="0.25">
      <c r="A26" s="431" t="s">
        <v>81</v>
      </c>
      <c r="B26" s="402"/>
      <c r="C26" s="885" t="s">
        <v>82</v>
      </c>
      <c r="D26" s="885"/>
    </row>
    <row r="27" spans="1:4" ht="15.5" x14ac:dyDescent="0.25">
      <c r="A27" s="115"/>
      <c r="B27" s="402"/>
      <c r="C27" s="122"/>
      <c r="D27" s="122"/>
    </row>
    <row r="28" spans="1:4" ht="18" customHeight="1" x14ac:dyDescent="0.25">
      <c r="A28" s="59"/>
      <c r="B28" s="401"/>
      <c r="C28" s="886" t="s">
        <v>83</v>
      </c>
      <c r="D28" s="887"/>
    </row>
    <row r="29" spans="1:4" ht="13" x14ac:dyDescent="0.25">
      <c r="A29" s="59"/>
      <c r="B29" s="116"/>
      <c r="C29" s="676" t="s">
        <v>84</v>
      </c>
      <c r="D29" s="677" t="s">
        <v>85</v>
      </c>
    </row>
    <row r="30" spans="1:4" ht="38.25" customHeight="1" x14ac:dyDescent="0.25">
      <c r="A30" s="59"/>
      <c r="B30" s="67"/>
      <c r="C30" s="213" t="s">
        <v>86</v>
      </c>
      <c r="D30" s="214" t="s">
        <v>85</v>
      </c>
    </row>
    <row r="31" spans="1:4" ht="38.25" customHeight="1" x14ac:dyDescent="0.25">
      <c r="A31" s="59"/>
      <c r="B31" s="67"/>
      <c r="C31" s="213" t="s">
        <v>87</v>
      </c>
      <c r="D31" s="214" t="s">
        <v>85</v>
      </c>
    </row>
    <row r="32" spans="1:4" ht="38.25" customHeight="1" x14ac:dyDescent="0.25">
      <c r="A32" s="59"/>
      <c r="B32" s="67"/>
      <c r="C32" s="36"/>
      <c r="D32" s="361"/>
    </row>
    <row r="33" spans="2:2" x14ac:dyDescent="0.25">
      <c r="B33" s="400"/>
    </row>
    <row r="34" spans="2:2" x14ac:dyDescent="0.25">
      <c r="B34" s="400"/>
    </row>
    <row r="35" spans="2:2" ht="382.5" customHeight="1" x14ac:dyDescent="0.25">
      <c r="B35" s="400"/>
    </row>
    <row r="36" spans="2:2" x14ac:dyDescent="0.25">
      <c r="B36" s="400"/>
    </row>
    <row r="37" spans="2:2" ht="13" x14ac:dyDescent="0.25">
      <c r="B37" s="116"/>
    </row>
    <row r="38" spans="2:2" x14ac:dyDescent="0.25">
      <c r="B38" s="68"/>
    </row>
    <row r="39" spans="2:2" x14ac:dyDescent="0.25">
      <c r="B39" s="68"/>
    </row>
    <row r="40" spans="2:2" x14ac:dyDescent="0.25">
      <c r="B40" s="68"/>
    </row>
    <row r="41" spans="2:2" x14ac:dyDescent="0.25">
      <c r="B41" s="68"/>
    </row>
    <row r="42" spans="2:2" x14ac:dyDescent="0.25">
      <c r="B42" s="68"/>
    </row>
    <row r="43" spans="2:2" x14ac:dyDescent="0.25">
      <c r="B43" s="113"/>
    </row>
    <row r="45" spans="2:2" x14ac:dyDescent="0.25">
      <c r="B45" s="64"/>
    </row>
    <row r="46" spans="2:2" ht="13" x14ac:dyDescent="0.3">
      <c r="B46" s="65"/>
    </row>
    <row r="47" spans="2:2" ht="13" x14ac:dyDescent="0.25">
      <c r="B47" s="116"/>
    </row>
    <row r="48" spans="2:2" x14ac:dyDescent="0.25">
      <c r="B48" s="401"/>
    </row>
    <row r="49" spans="2:2" x14ac:dyDescent="0.25">
      <c r="B49" s="401"/>
    </row>
    <row r="50" spans="2:2" x14ac:dyDescent="0.25">
      <c r="B50" s="401"/>
    </row>
    <row r="51" spans="2:2" x14ac:dyDescent="0.25">
      <c r="B51" s="401"/>
    </row>
    <row r="52" spans="2:2" x14ac:dyDescent="0.25">
      <c r="B52" s="401"/>
    </row>
    <row r="53" spans="2:2" x14ac:dyDescent="0.25">
      <c r="B53" s="401"/>
    </row>
    <row r="54" spans="2:2" x14ac:dyDescent="0.25">
      <c r="B54" s="401"/>
    </row>
    <row r="55" spans="2:2" x14ac:dyDescent="0.25">
      <c r="B55" s="401"/>
    </row>
    <row r="56" spans="2:2" x14ac:dyDescent="0.25">
      <c r="B56" s="401"/>
    </row>
    <row r="57" spans="2:2" x14ac:dyDescent="0.25">
      <c r="B57" s="401"/>
    </row>
    <row r="58" spans="2:2" x14ac:dyDescent="0.25">
      <c r="B58" s="401"/>
    </row>
    <row r="59" spans="2:2" ht="13" x14ac:dyDescent="0.25">
      <c r="B59" s="402"/>
    </row>
    <row r="60" spans="2:2" x14ac:dyDescent="0.25">
      <c r="B60" s="401"/>
    </row>
    <row r="61" spans="2:2" x14ac:dyDescent="0.25">
      <c r="B61" s="67"/>
    </row>
    <row r="62" spans="2:2" x14ac:dyDescent="0.25">
      <c r="B62" s="67"/>
    </row>
    <row r="63" spans="2:2" x14ac:dyDescent="0.25">
      <c r="B63" s="67"/>
    </row>
    <row r="64" spans="2:2" x14ac:dyDescent="0.25">
      <c r="B64" s="67"/>
    </row>
    <row r="65" spans="2:2" x14ac:dyDescent="0.25">
      <c r="B65" s="400"/>
    </row>
    <row r="66" spans="2:2" x14ac:dyDescent="0.25">
      <c r="B66" s="400"/>
    </row>
    <row r="67" spans="2:2" x14ac:dyDescent="0.25">
      <c r="B67" s="400"/>
    </row>
    <row r="68" spans="2:2" x14ac:dyDescent="0.25">
      <c r="B68" s="400"/>
    </row>
    <row r="69" spans="2:2" ht="13" x14ac:dyDescent="0.25">
      <c r="B69" s="116"/>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117"/>
    </row>
    <row r="78" spans="2:2" x14ac:dyDescent="0.25">
      <c r="B78" s="117"/>
    </row>
    <row r="79" spans="2:2" x14ac:dyDescent="0.25">
      <c r="B79" s="117"/>
    </row>
    <row r="80" spans="2:2" x14ac:dyDescent="0.25">
      <c r="B80" s="117"/>
    </row>
    <row r="81" spans="2:2" x14ac:dyDescent="0.25">
      <c r="B81" s="117"/>
    </row>
    <row r="82" spans="2:2" x14ac:dyDescent="0.25">
      <c r="B82" s="117"/>
    </row>
    <row r="83" spans="2:2" x14ac:dyDescent="0.25">
      <c r="B83" s="118"/>
    </row>
    <row r="84" spans="2:2" x14ac:dyDescent="0.25">
      <c r="B84" s="118"/>
    </row>
    <row r="85" spans="2:2" x14ac:dyDescent="0.25">
      <c r="B85" s="118"/>
    </row>
    <row r="86" spans="2:2" x14ac:dyDescent="0.25">
      <c r="B86" s="119"/>
    </row>
    <row r="87" spans="2:2" x14ac:dyDescent="0.25">
      <c r="B87" s="120"/>
    </row>
    <row r="88" spans="2:2" x14ac:dyDescent="0.25">
      <c r="B88" s="120"/>
    </row>
    <row r="89" spans="2:2" x14ac:dyDescent="0.25">
      <c r="B89" s="120"/>
    </row>
    <row r="90" spans="2:2" x14ac:dyDescent="0.25">
      <c r="B90" s="66"/>
    </row>
    <row r="91" spans="2:2" x14ac:dyDescent="0.25">
      <c r="B91" s="66"/>
    </row>
    <row r="92" spans="2:2" ht="13" x14ac:dyDescent="0.25">
      <c r="B92" s="69"/>
    </row>
    <row r="93" spans="2:2" ht="13" x14ac:dyDescent="0.25">
      <c r="B93" s="116"/>
    </row>
    <row r="94" spans="2:2" ht="13" x14ac:dyDescent="0.25">
      <c r="B94" s="69"/>
    </row>
    <row r="95" spans="2:2" ht="13" x14ac:dyDescent="0.25">
      <c r="B95" s="69"/>
    </row>
    <row r="96" spans="2:2" ht="13" x14ac:dyDescent="0.25">
      <c r="B96" s="69"/>
    </row>
    <row r="97" spans="2:2" ht="13" x14ac:dyDescent="0.25">
      <c r="B97" s="69"/>
    </row>
    <row r="98" spans="2:2" ht="13" x14ac:dyDescent="0.25">
      <c r="B98" s="69"/>
    </row>
    <row r="99" spans="2:2" ht="13" x14ac:dyDescent="0.25">
      <c r="B99" s="69"/>
    </row>
    <row r="100" spans="2:2" ht="13" x14ac:dyDescent="0.25">
      <c r="B100" s="69"/>
    </row>
    <row r="101" spans="2:2" ht="13" x14ac:dyDescent="0.25">
      <c r="B101" s="69"/>
    </row>
    <row r="102" spans="2:2" ht="13" x14ac:dyDescent="0.25">
      <c r="B102" s="69"/>
    </row>
    <row r="103" spans="2:2" ht="13" x14ac:dyDescent="0.25">
      <c r="B103" s="69"/>
    </row>
    <row r="104" spans="2:2" ht="13" x14ac:dyDescent="0.25">
      <c r="B104" s="69"/>
    </row>
    <row r="105" spans="2:2" ht="13" x14ac:dyDescent="0.25">
      <c r="B105" s="69"/>
    </row>
    <row r="106" spans="2:2" ht="13" x14ac:dyDescent="0.25">
      <c r="B106" s="69"/>
    </row>
    <row r="107" spans="2:2" ht="13" x14ac:dyDescent="0.25">
      <c r="B107" s="69"/>
    </row>
  </sheetData>
  <mergeCells count="17">
    <mergeCell ref="C17:D17"/>
    <mergeCell ref="C15:D15"/>
    <mergeCell ref="C11:D11"/>
    <mergeCell ref="C13:D13"/>
    <mergeCell ref="C3:D3"/>
    <mergeCell ref="C7:D7"/>
    <mergeCell ref="C10:D10"/>
    <mergeCell ref="C8:D8"/>
    <mergeCell ref="C5:D5"/>
    <mergeCell ref="C26:D26"/>
    <mergeCell ref="C28:D28"/>
    <mergeCell ref="C24:D24"/>
    <mergeCell ref="C18:D18"/>
    <mergeCell ref="C21:D21"/>
    <mergeCell ref="C20:D20"/>
    <mergeCell ref="C23:D23"/>
    <mergeCell ref="B25:D25"/>
  </mergeCells>
  <phoneticPr fontId="8" type="noConversion"/>
  <pageMargins left="0.23622047244094491" right="0.23622047244094491" top="0.74803149606299213" bottom="0.74803149606299213" header="0.31496062992125984" footer="0.31496062992125984"/>
  <pageSetup paperSize="9" firstPageNumber="2" orientation="portrait" r:id="rId1"/>
  <headerFooter alignWithMargins="0"/>
  <rowBreaks count="1" manualBreakCount="1">
    <brk id="14" max="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89A20-CDFD-41E3-B587-DA6A86C2CB94}">
  <dimension ref="A1:J114"/>
  <sheetViews>
    <sheetView showGridLines="0" view="pageBreakPreview" zoomScaleNormal="100" zoomScaleSheetLayoutView="100" workbookViewId="0">
      <selection activeCell="B1" sqref="B1"/>
    </sheetView>
  </sheetViews>
  <sheetFormatPr defaultColWidth="9.1796875" defaultRowHeight="12.5" x14ac:dyDescent="0.25"/>
  <cols>
    <col min="1" max="1" width="3.81640625" style="62" customWidth="1"/>
    <col min="2" max="2" width="3.1796875" style="62" customWidth="1"/>
    <col min="3" max="3" width="21.453125" style="21" customWidth="1"/>
    <col min="4" max="4" width="26.453125" style="21" customWidth="1"/>
    <col min="5" max="8" width="14.90625" style="21" customWidth="1"/>
    <col min="9" max="10" width="9.1796875" style="21"/>
    <col min="11" max="11" width="52" style="21" customWidth="1"/>
    <col min="12" max="12" width="9.1796875" style="21"/>
    <col min="13" max="13" width="1.26953125" style="21" customWidth="1"/>
    <col min="14" max="16384" width="9.1796875" style="21"/>
  </cols>
  <sheetData>
    <row r="1" spans="1:10" ht="15.5" x14ac:dyDescent="0.25">
      <c r="A1" s="549" t="s">
        <v>88</v>
      </c>
      <c r="B1" s="464"/>
      <c r="C1" s="678" t="s">
        <v>89</v>
      </c>
      <c r="G1" s="20"/>
      <c r="H1" s="20"/>
    </row>
    <row r="2" spans="1:10" ht="12.75" customHeight="1" x14ac:dyDescent="0.3">
      <c r="C2" s="550"/>
      <c r="G2" s="20"/>
      <c r="H2" s="20"/>
    </row>
    <row r="3" spans="1:10" ht="92.5" customHeight="1" x14ac:dyDescent="0.25">
      <c r="C3" s="900" t="s">
        <v>796</v>
      </c>
      <c r="D3" s="900"/>
      <c r="E3" s="900"/>
      <c r="F3" s="900"/>
      <c r="G3" s="900"/>
      <c r="H3" s="900"/>
    </row>
    <row r="4" spans="1:10" ht="208.5" customHeight="1" x14ac:dyDescent="0.25">
      <c r="A4" s="63"/>
      <c r="B4" s="63"/>
      <c r="C4" s="901" t="s">
        <v>90</v>
      </c>
      <c r="D4" s="902"/>
      <c r="E4" s="902"/>
      <c r="F4" s="902"/>
      <c r="G4" s="902"/>
      <c r="H4" s="902"/>
    </row>
    <row r="5" spans="1:10" ht="13" x14ac:dyDescent="0.25">
      <c r="A5" s="63"/>
      <c r="B5" s="63"/>
      <c r="C5" s="462"/>
    </row>
    <row r="6" spans="1:10" ht="15" customHeight="1" x14ac:dyDescent="0.3">
      <c r="C6" s="903" t="s">
        <v>91</v>
      </c>
      <c r="D6" s="904"/>
      <c r="E6" s="904"/>
      <c r="F6" s="904"/>
      <c r="G6" s="904"/>
      <c r="H6" s="904"/>
    </row>
    <row r="7" spans="1:10" x14ac:dyDescent="0.25">
      <c r="A7" s="466"/>
      <c r="B7" s="466"/>
      <c r="C7" s="905" t="s">
        <v>92</v>
      </c>
      <c r="D7" s="905"/>
      <c r="E7" s="905"/>
      <c r="F7" s="905"/>
      <c r="G7" s="905"/>
      <c r="H7" s="905"/>
    </row>
    <row r="8" spans="1:10" ht="13" x14ac:dyDescent="0.3">
      <c r="A8" s="65"/>
      <c r="B8" s="65"/>
      <c r="C8" s="551"/>
      <c r="D8" s="20"/>
      <c r="E8" s="20"/>
      <c r="F8" s="20"/>
      <c r="G8" s="20"/>
      <c r="H8" s="20"/>
    </row>
    <row r="9" spans="1:10" ht="13" x14ac:dyDescent="0.3">
      <c r="A9" s="549" t="s">
        <v>88</v>
      </c>
      <c r="B9" s="464"/>
      <c r="C9" s="433" t="s">
        <v>93</v>
      </c>
      <c r="D9" s="20"/>
      <c r="E9" s="20"/>
      <c r="F9" s="20"/>
      <c r="G9" s="20"/>
      <c r="H9" s="20"/>
    </row>
    <row r="10" spans="1:10" ht="12.75" customHeight="1" x14ac:dyDescent="0.25">
      <c r="A10" s="906"/>
      <c r="B10" s="467"/>
      <c r="C10" s="908" t="s">
        <v>94</v>
      </c>
      <c r="D10" s="908" t="s">
        <v>95</v>
      </c>
      <c r="E10" s="680"/>
      <c r="F10" s="681" t="str">
        <f>Title!AB2</f>
        <v>2021/22</v>
      </c>
      <c r="G10" s="681" t="str">
        <f>Title!AC2</f>
        <v>2022/23</v>
      </c>
      <c r="H10" s="681" t="str">
        <f>Title!AD2</f>
        <v>2023/24</v>
      </c>
    </row>
    <row r="11" spans="1:10" ht="12.75" customHeight="1" x14ac:dyDescent="0.25">
      <c r="A11" s="906"/>
      <c r="B11" s="467"/>
      <c r="C11" s="908"/>
      <c r="D11" s="908"/>
      <c r="E11" s="680"/>
      <c r="F11" s="680" t="s">
        <v>25</v>
      </c>
      <c r="G11" s="680" t="s">
        <v>26</v>
      </c>
      <c r="H11" s="680" t="s">
        <v>96</v>
      </c>
    </row>
    <row r="12" spans="1:10" ht="13.5" customHeight="1" x14ac:dyDescent="0.25">
      <c r="A12" s="906"/>
      <c r="B12" s="467"/>
      <c r="C12" s="908"/>
      <c r="D12" s="908"/>
      <c r="E12" s="680"/>
      <c r="F12" s="680" t="s">
        <v>97</v>
      </c>
      <c r="G12" s="680" t="s">
        <v>97</v>
      </c>
      <c r="H12" s="680" t="s">
        <v>97</v>
      </c>
    </row>
    <row r="13" spans="1:10" x14ac:dyDescent="0.25">
      <c r="A13" s="906"/>
      <c r="B13" s="467"/>
      <c r="C13" s="908"/>
      <c r="D13" s="908"/>
      <c r="E13" s="680"/>
      <c r="F13" s="680"/>
      <c r="G13" s="680"/>
      <c r="H13" s="680"/>
    </row>
    <row r="14" spans="1:10" ht="16.5" customHeight="1" x14ac:dyDescent="0.3">
      <c r="A14" s="906"/>
      <c r="B14" s="467"/>
      <c r="C14" s="553" t="s">
        <v>94</v>
      </c>
      <c r="D14" s="909" t="s">
        <v>98</v>
      </c>
      <c r="E14" s="554" t="s">
        <v>694</v>
      </c>
      <c r="F14" s="555">
        <v>0</v>
      </c>
      <c r="G14" s="555">
        <v>0</v>
      </c>
      <c r="H14" s="556">
        <v>0</v>
      </c>
      <c r="J14" s="135"/>
    </row>
    <row r="15" spans="1:10" ht="16.5" customHeight="1" x14ac:dyDescent="0.3">
      <c r="A15" s="906"/>
      <c r="B15" s="467"/>
      <c r="C15" s="553"/>
      <c r="D15" s="909"/>
      <c r="E15" s="204" t="s">
        <v>99</v>
      </c>
      <c r="F15" s="557">
        <v>0</v>
      </c>
      <c r="G15" s="557">
        <v>0</v>
      </c>
      <c r="H15" s="558">
        <v>0</v>
      </c>
      <c r="J15" s="135"/>
    </row>
    <row r="16" spans="1:10" ht="15" customHeight="1" x14ac:dyDescent="0.25">
      <c r="A16" s="906"/>
      <c r="B16" s="467"/>
      <c r="C16" s="553"/>
      <c r="D16" s="909"/>
      <c r="E16" s="438" t="s">
        <v>695</v>
      </c>
      <c r="F16" s="559">
        <f>F14-F15</f>
        <v>0</v>
      </c>
      <c r="G16" s="559">
        <f t="shared" ref="G16:H16" si="0">G14-G15</f>
        <v>0</v>
      </c>
      <c r="H16" s="559">
        <f t="shared" si="0"/>
        <v>0</v>
      </c>
    </row>
    <row r="17" spans="1:8" ht="13.5" customHeight="1" x14ac:dyDescent="0.25">
      <c r="A17" s="906"/>
      <c r="B17" s="467"/>
      <c r="C17" s="207" t="s">
        <v>94</v>
      </c>
      <c r="D17" s="910" t="s">
        <v>98</v>
      </c>
      <c r="E17" s="208" t="s">
        <v>694</v>
      </c>
      <c r="F17" s="560">
        <v>0</v>
      </c>
      <c r="G17" s="560">
        <v>0</v>
      </c>
      <c r="H17" s="561">
        <v>0</v>
      </c>
    </row>
    <row r="18" spans="1:8" ht="13.5" customHeight="1" x14ac:dyDescent="0.25">
      <c r="A18" s="906"/>
      <c r="B18" s="467"/>
      <c r="C18" s="553"/>
      <c r="D18" s="911"/>
      <c r="E18" s="204" t="s">
        <v>99</v>
      </c>
      <c r="F18" s="557">
        <v>0</v>
      </c>
      <c r="G18" s="557">
        <v>0</v>
      </c>
      <c r="H18" s="558">
        <v>0</v>
      </c>
    </row>
    <row r="19" spans="1:8" ht="13.5" customHeight="1" x14ac:dyDescent="0.25">
      <c r="A19" s="906"/>
      <c r="B19" s="467"/>
      <c r="C19" s="553"/>
      <c r="D19" s="911"/>
      <c r="E19" s="438" t="s">
        <v>695</v>
      </c>
      <c r="F19" s="559">
        <f>F17-F18</f>
        <v>0</v>
      </c>
      <c r="G19" s="559">
        <f t="shared" ref="G19:H19" si="1">G17-G18</f>
        <v>0</v>
      </c>
      <c r="H19" s="559">
        <f t="shared" si="1"/>
        <v>0</v>
      </c>
    </row>
    <row r="20" spans="1:8" ht="13" x14ac:dyDescent="0.25">
      <c r="A20" s="907"/>
      <c r="B20" s="463"/>
      <c r="C20" s="205"/>
      <c r="D20" s="912"/>
      <c r="E20" s="205"/>
      <c r="F20" s="205"/>
      <c r="G20" s="205"/>
      <c r="H20" s="206"/>
    </row>
    <row r="21" spans="1:8" ht="39.65" customHeight="1" x14ac:dyDescent="0.25">
      <c r="A21" s="906"/>
      <c r="B21" s="467"/>
      <c r="C21" s="553"/>
      <c r="D21" s="553"/>
      <c r="E21" s="553"/>
      <c r="F21" s="553"/>
      <c r="G21" s="553"/>
      <c r="H21" s="562"/>
    </row>
    <row r="22" spans="1:8" ht="13" x14ac:dyDescent="0.25">
      <c r="A22" s="549" t="s">
        <v>88</v>
      </c>
      <c r="B22" s="464"/>
      <c r="C22" s="459" t="s">
        <v>100</v>
      </c>
      <c r="D22" s="563"/>
      <c r="E22" s="563"/>
      <c r="F22" s="563"/>
      <c r="G22" s="563"/>
      <c r="H22" s="563"/>
    </row>
    <row r="23" spans="1:8" ht="13.5" customHeight="1" x14ac:dyDescent="0.25">
      <c r="A23" s="468"/>
      <c r="B23" s="468"/>
      <c r="C23" s="914" t="s">
        <v>101</v>
      </c>
      <c r="D23" s="914"/>
      <c r="E23" s="914"/>
      <c r="F23" s="914"/>
      <c r="G23" s="914"/>
      <c r="H23" s="914"/>
    </row>
    <row r="24" spans="1:8" ht="13.5" customHeight="1" x14ac:dyDescent="0.25">
      <c r="A24" s="468"/>
      <c r="B24" s="468"/>
      <c r="C24" s="914" t="s">
        <v>102</v>
      </c>
      <c r="D24" s="914"/>
      <c r="E24" s="914"/>
      <c r="F24" s="914"/>
      <c r="G24" s="914"/>
      <c r="H24" s="914"/>
    </row>
    <row r="25" spans="1:8" x14ac:dyDescent="0.25">
      <c r="A25" s="468"/>
      <c r="B25" s="906"/>
      <c r="C25" s="906"/>
      <c r="D25" s="906"/>
      <c r="E25" s="564"/>
      <c r="F25" s="564"/>
      <c r="G25" s="564"/>
      <c r="H25" s="564"/>
    </row>
    <row r="26" spans="1:8" ht="13" x14ac:dyDescent="0.25">
      <c r="A26" s="915"/>
      <c r="B26" s="469"/>
      <c r="C26" s="565" t="s">
        <v>103</v>
      </c>
      <c r="D26" s="209"/>
      <c r="E26" s="209"/>
      <c r="F26" s="209"/>
      <c r="G26" s="209"/>
      <c r="H26" s="209"/>
    </row>
    <row r="27" spans="1:8" ht="13.5" customHeight="1" x14ac:dyDescent="0.25">
      <c r="A27" s="915"/>
      <c r="B27" s="469"/>
      <c r="C27" s="914" t="s">
        <v>104</v>
      </c>
      <c r="D27" s="914"/>
      <c r="E27" s="914"/>
      <c r="F27" s="914"/>
      <c r="G27" s="914"/>
      <c r="H27" s="914"/>
    </row>
    <row r="28" spans="1:8" ht="13.5" customHeight="1" x14ac:dyDescent="0.25">
      <c r="A28" s="915"/>
      <c r="B28" s="469"/>
      <c r="C28" s="914" t="s">
        <v>105</v>
      </c>
      <c r="D28" s="914"/>
      <c r="E28" s="914"/>
      <c r="F28" s="914"/>
      <c r="G28" s="914"/>
      <c r="H28" s="914"/>
    </row>
    <row r="29" spans="1:8" x14ac:dyDescent="0.25">
      <c r="A29" s="915"/>
      <c r="B29" s="469"/>
      <c r="C29" s="209"/>
      <c r="D29" s="209"/>
      <c r="E29" s="209"/>
      <c r="F29" s="209"/>
      <c r="G29" s="209"/>
      <c r="H29" s="209"/>
    </row>
    <row r="30" spans="1:8" ht="13" x14ac:dyDescent="0.25">
      <c r="A30" s="549" t="s">
        <v>106</v>
      </c>
      <c r="B30" s="464"/>
      <c r="C30" s="916" t="s">
        <v>107</v>
      </c>
      <c r="D30" s="916"/>
      <c r="E30" s="916"/>
      <c r="F30" s="916"/>
      <c r="G30" s="916"/>
      <c r="H30" s="916"/>
    </row>
    <row r="31" spans="1:8" x14ac:dyDescent="0.25">
      <c r="A31" s="468"/>
      <c r="B31" s="468"/>
      <c r="C31" s="917"/>
      <c r="D31" s="917"/>
      <c r="E31" s="917"/>
      <c r="F31" s="917"/>
      <c r="G31" s="917"/>
      <c r="H31" s="917"/>
    </row>
    <row r="32" spans="1:8" ht="13.5" customHeight="1" x14ac:dyDescent="0.25">
      <c r="A32" s="468"/>
      <c r="B32" s="468"/>
      <c r="C32" s="908" t="s">
        <v>108</v>
      </c>
      <c r="D32" s="908" t="s">
        <v>109</v>
      </c>
      <c r="E32" s="680"/>
      <c r="F32" s="680" t="str">
        <f>Title!AB2</f>
        <v>2021/22</v>
      </c>
      <c r="G32" s="680" t="str">
        <f>Title!AC2</f>
        <v>2022/23</v>
      </c>
      <c r="H32" s="680" t="str">
        <f>Title!AD2</f>
        <v>2023/24</v>
      </c>
    </row>
    <row r="33" spans="1:8" ht="13.5" customHeight="1" x14ac:dyDescent="0.25">
      <c r="A33" s="468"/>
      <c r="B33" s="468"/>
      <c r="C33" s="918"/>
      <c r="D33" s="918"/>
      <c r="E33" s="680"/>
      <c r="F33" s="680" t="s">
        <v>25</v>
      </c>
      <c r="G33" s="680" t="s">
        <v>26</v>
      </c>
      <c r="H33" s="680" t="s">
        <v>96</v>
      </c>
    </row>
    <row r="34" spans="1:8" ht="18" customHeight="1" x14ac:dyDescent="0.25">
      <c r="A34" s="468"/>
      <c r="B34" s="468"/>
      <c r="C34" s="211" t="s">
        <v>110</v>
      </c>
      <c r="D34" s="919" t="s">
        <v>803</v>
      </c>
      <c r="E34" s="919"/>
      <c r="F34" s="212"/>
      <c r="G34" s="212"/>
      <c r="H34" s="212"/>
    </row>
    <row r="35" spans="1:8" ht="25.5" customHeight="1" x14ac:dyDescent="0.25">
      <c r="A35" s="468"/>
      <c r="B35" s="468"/>
      <c r="C35" s="920" t="s">
        <v>111</v>
      </c>
      <c r="D35" s="920"/>
      <c r="E35" s="920"/>
      <c r="F35" s="920"/>
      <c r="G35" s="920"/>
      <c r="H35" s="920"/>
    </row>
    <row r="36" spans="1:8" x14ac:dyDescent="0.25">
      <c r="A36" s="469"/>
      <c r="B36" s="469"/>
      <c r="C36" s="913"/>
      <c r="D36" s="913"/>
      <c r="E36" s="913"/>
      <c r="F36" s="913"/>
      <c r="G36" s="913"/>
      <c r="H36" s="913"/>
    </row>
    <row r="37" spans="1:8" ht="12.75" customHeight="1" x14ac:dyDescent="0.3">
      <c r="C37" s="903" t="s">
        <v>112</v>
      </c>
      <c r="D37" s="904"/>
      <c r="E37" s="904"/>
      <c r="F37" s="904"/>
      <c r="G37" s="904"/>
      <c r="H37" s="904"/>
    </row>
    <row r="38" spans="1:8" x14ac:dyDescent="0.25">
      <c r="A38" s="466"/>
      <c r="B38" s="466"/>
      <c r="C38" s="905" t="s">
        <v>113</v>
      </c>
      <c r="D38" s="905"/>
      <c r="E38" s="905"/>
      <c r="F38" s="905"/>
      <c r="G38" s="905"/>
      <c r="H38" s="905"/>
    </row>
    <row r="39" spans="1:8" ht="13" x14ac:dyDescent="0.3">
      <c r="A39" s="65"/>
      <c r="B39" s="65"/>
      <c r="C39" s="551"/>
      <c r="D39" s="20"/>
      <c r="E39" s="20"/>
      <c r="F39" s="20"/>
      <c r="G39" s="20"/>
      <c r="H39" s="20"/>
    </row>
    <row r="40" spans="1:8" ht="13" x14ac:dyDescent="0.3">
      <c r="A40" s="549" t="s">
        <v>88</v>
      </c>
      <c r="B40" s="464"/>
      <c r="C40" s="433" t="s">
        <v>93</v>
      </c>
      <c r="D40" s="210"/>
      <c r="E40" s="210"/>
      <c r="F40" s="210"/>
      <c r="G40" s="210"/>
      <c r="H40" s="210"/>
    </row>
    <row r="41" spans="1:8" x14ac:dyDescent="0.25">
      <c r="A41" s="906"/>
      <c r="B41" s="467"/>
      <c r="C41" s="921" t="s">
        <v>94</v>
      </c>
      <c r="D41" s="921" t="s">
        <v>95</v>
      </c>
      <c r="E41" s="679"/>
      <c r="F41" s="680" t="str">
        <f>Title!AB2</f>
        <v>2021/22</v>
      </c>
      <c r="G41" s="680" t="str">
        <f>Title!AC2</f>
        <v>2022/23</v>
      </c>
      <c r="H41" s="680" t="str">
        <f>Title!AD2</f>
        <v>2023/24</v>
      </c>
    </row>
    <row r="42" spans="1:8" ht="12" customHeight="1" x14ac:dyDescent="0.25">
      <c r="A42" s="906"/>
      <c r="B42" s="467"/>
      <c r="C42" s="921"/>
      <c r="D42" s="921"/>
      <c r="E42" s="679"/>
      <c r="F42" s="679" t="s">
        <v>25</v>
      </c>
      <c r="G42" s="679" t="s">
        <v>26</v>
      </c>
      <c r="H42" s="679" t="s">
        <v>96</v>
      </c>
    </row>
    <row r="43" spans="1:8" x14ac:dyDescent="0.25">
      <c r="A43" s="906"/>
      <c r="B43" s="467"/>
      <c r="C43" s="921"/>
      <c r="D43" s="921"/>
      <c r="E43" s="679"/>
      <c r="F43" s="679" t="s">
        <v>97</v>
      </c>
      <c r="G43" s="679" t="s">
        <v>97</v>
      </c>
      <c r="H43" s="679" t="s">
        <v>97</v>
      </c>
    </row>
    <row r="44" spans="1:8" x14ac:dyDescent="0.25">
      <c r="A44" s="906"/>
      <c r="B44" s="467"/>
      <c r="C44" s="553" t="s">
        <v>94</v>
      </c>
      <c r="D44" s="909" t="s">
        <v>98</v>
      </c>
      <c r="E44" s="554" t="s">
        <v>694</v>
      </c>
      <c r="F44" s="555">
        <v>0</v>
      </c>
      <c r="G44" s="555">
        <v>0</v>
      </c>
      <c r="H44" s="556">
        <v>0</v>
      </c>
    </row>
    <row r="45" spans="1:8" x14ac:dyDescent="0.25">
      <c r="A45" s="906"/>
      <c r="B45" s="467"/>
      <c r="C45" s="553"/>
      <c r="D45" s="909"/>
      <c r="E45" s="204" t="s">
        <v>99</v>
      </c>
      <c r="F45" s="557">
        <v>0</v>
      </c>
      <c r="G45" s="557">
        <v>0</v>
      </c>
      <c r="H45" s="558">
        <v>0</v>
      </c>
    </row>
    <row r="46" spans="1:8" x14ac:dyDescent="0.25">
      <c r="A46" s="906"/>
      <c r="B46" s="467"/>
      <c r="C46" s="553"/>
      <c r="D46" s="909"/>
      <c r="E46" s="439" t="s">
        <v>696</v>
      </c>
      <c r="F46" s="559">
        <f>F44-F45</f>
        <v>0</v>
      </c>
      <c r="G46" s="559">
        <f t="shared" ref="G46:H46" si="2">G44-G45</f>
        <v>0</v>
      </c>
      <c r="H46" s="559">
        <f t="shared" si="2"/>
        <v>0</v>
      </c>
    </row>
    <row r="47" spans="1:8" x14ac:dyDescent="0.25">
      <c r="A47" s="906"/>
      <c r="B47" s="467"/>
      <c r="C47" s="205"/>
      <c r="D47" s="922"/>
      <c r="E47" s="205"/>
      <c r="F47" s="205"/>
      <c r="G47" s="205"/>
      <c r="H47" s="206"/>
    </row>
    <row r="48" spans="1:8" x14ac:dyDescent="0.25">
      <c r="A48" s="906"/>
      <c r="B48" s="467"/>
      <c r="C48" s="553" t="s">
        <v>94</v>
      </c>
      <c r="D48" s="911" t="s">
        <v>98</v>
      </c>
      <c r="E48" s="554" t="s">
        <v>694</v>
      </c>
      <c r="F48" s="555">
        <v>0</v>
      </c>
      <c r="G48" s="555">
        <v>0</v>
      </c>
      <c r="H48" s="556">
        <v>0</v>
      </c>
    </row>
    <row r="49" spans="1:8" x14ac:dyDescent="0.25">
      <c r="A49" s="906"/>
      <c r="B49" s="467"/>
      <c r="C49" s="553"/>
      <c r="D49" s="911"/>
      <c r="E49" s="204" t="s">
        <v>99</v>
      </c>
      <c r="F49" s="557">
        <v>0</v>
      </c>
      <c r="G49" s="557">
        <v>0</v>
      </c>
      <c r="H49" s="558">
        <v>0</v>
      </c>
    </row>
    <row r="50" spans="1:8" x14ac:dyDescent="0.25">
      <c r="A50" s="906"/>
      <c r="B50" s="467"/>
      <c r="C50" s="553"/>
      <c r="D50" s="911"/>
      <c r="E50" s="439" t="s">
        <v>696</v>
      </c>
      <c r="F50" s="559">
        <f>F48-F49</f>
        <v>0</v>
      </c>
      <c r="G50" s="559">
        <f t="shared" ref="G50:H50" si="3">G48-G49</f>
        <v>0</v>
      </c>
      <c r="H50" s="559">
        <f t="shared" si="3"/>
        <v>0</v>
      </c>
    </row>
    <row r="51" spans="1:8" ht="13" x14ac:dyDescent="0.25">
      <c r="A51" s="907"/>
      <c r="B51" s="463"/>
      <c r="C51" s="205"/>
      <c r="D51" s="912"/>
      <c r="E51" s="205"/>
      <c r="F51" s="205"/>
      <c r="G51" s="205"/>
      <c r="H51" s="206"/>
    </row>
    <row r="52" spans="1:8" x14ac:dyDescent="0.25">
      <c r="A52" s="906"/>
      <c r="B52" s="467"/>
      <c r="C52" s="553"/>
      <c r="D52" s="553"/>
      <c r="E52" s="553"/>
      <c r="F52" s="553"/>
      <c r="G52" s="553"/>
      <c r="H52" s="562"/>
    </row>
    <row r="53" spans="1:8" ht="13" x14ac:dyDescent="0.25">
      <c r="A53" s="468"/>
      <c r="B53" s="468"/>
      <c r="C53" s="459" t="s">
        <v>100</v>
      </c>
      <c r="D53" s="563"/>
      <c r="E53" s="563"/>
      <c r="F53" s="563"/>
      <c r="G53" s="563"/>
      <c r="H53" s="563"/>
    </row>
    <row r="54" spans="1:8" x14ac:dyDescent="0.25">
      <c r="A54" s="468"/>
      <c r="B54" s="468"/>
      <c r="C54" s="914" t="s">
        <v>101</v>
      </c>
      <c r="D54" s="914"/>
      <c r="E54" s="914"/>
      <c r="F54" s="914"/>
      <c r="G54" s="914"/>
      <c r="H54" s="914"/>
    </row>
    <row r="55" spans="1:8" x14ac:dyDescent="0.25">
      <c r="A55" s="468"/>
      <c r="B55" s="468"/>
      <c r="C55" s="914" t="s">
        <v>102</v>
      </c>
      <c r="D55" s="914"/>
      <c r="E55" s="914"/>
      <c r="F55" s="914"/>
      <c r="G55" s="914"/>
      <c r="H55" s="914"/>
    </row>
    <row r="56" spans="1:8" x14ac:dyDescent="0.25">
      <c r="A56" s="468"/>
      <c r="B56" s="468"/>
      <c r="C56" s="564"/>
      <c r="D56" s="564"/>
      <c r="E56" s="564"/>
      <c r="F56" s="564"/>
      <c r="G56" s="564"/>
      <c r="H56" s="564"/>
    </row>
    <row r="57" spans="1:8" ht="13" x14ac:dyDescent="0.25">
      <c r="A57" s="915"/>
      <c r="B57" s="469"/>
      <c r="C57" s="565" t="s">
        <v>103</v>
      </c>
      <c r="D57" s="209"/>
      <c r="E57" s="209"/>
      <c r="F57" s="209"/>
      <c r="G57" s="209"/>
      <c r="H57" s="209"/>
    </row>
    <row r="58" spans="1:8" x14ac:dyDescent="0.25">
      <c r="A58" s="915"/>
      <c r="B58" s="469"/>
      <c r="C58" s="914" t="s">
        <v>104</v>
      </c>
      <c r="D58" s="914"/>
      <c r="E58" s="914"/>
      <c r="F58" s="914"/>
      <c r="G58" s="914"/>
      <c r="H58" s="914"/>
    </row>
    <row r="59" spans="1:8" x14ac:dyDescent="0.25">
      <c r="A59" s="915"/>
      <c r="B59" s="469"/>
      <c r="C59" s="914" t="s">
        <v>105</v>
      </c>
      <c r="D59" s="914"/>
      <c r="E59" s="914"/>
      <c r="F59" s="914"/>
      <c r="G59" s="914"/>
      <c r="H59" s="914"/>
    </row>
    <row r="60" spans="1:8" x14ac:dyDescent="0.25">
      <c r="A60" s="915"/>
      <c r="B60" s="469"/>
      <c r="C60" s="209"/>
      <c r="D60" s="209"/>
      <c r="E60" s="209"/>
      <c r="F60" s="209"/>
      <c r="G60" s="209"/>
      <c r="H60" s="209"/>
    </row>
    <row r="61" spans="1:8" ht="13" x14ac:dyDescent="0.25">
      <c r="A61" s="549" t="s">
        <v>106</v>
      </c>
      <c r="B61" s="464"/>
      <c r="C61" s="916" t="s">
        <v>107</v>
      </c>
      <c r="D61" s="916"/>
      <c r="E61" s="916"/>
      <c r="F61" s="916"/>
      <c r="G61" s="916"/>
      <c r="H61" s="916"/>
    </row>
    <row r="62" spans="1:8" x14ac:dyDescent="0.25">
      <c r="A62" s="468"/>
      <c r="B62" s="468"/>
      <c r="C62" s="923" t="s">
        <v>108</v>
      </c>
      <c r="D62" s="923" t="s">
        <v>109</v>
      </c>
      <c r="E62" s="837"/>
      <c r="F62" s="838" t="str">
        <f>F41</f>
        <v>2021/22</v>
      </c>
      <c r="G62" s="838" t="str">
        <f t="shared" ref="G62:H62" si="4">G41</f>
        <v>2022/23</v>
      </c>
      <c r="H62" s="838" t="str">
        <f t="shared" si="4"/>
        <v>2023/24</v>
      </c>
    </row>
    <row r="63" spans="1:8" ht="12.75" customHeight="1" x14ac:dyDescent="0.25">
      <c r="A63" s="468"/>
      <c r="B63" s="468"/>
      <c r="C63" s="923"/>
      <c r="D63" s="923"/>
      <c r="E63" s="839"/>
      <c r="F63" s="837" t="s">
        <v>25</v>
      </c>
      <c r="G63" s="837" t="s">
        <v>26</v>
      </c>
      <c r="H63" s="839" t="s">
        <v>96</v>
      </c>
    </row>
    <row r="64" spans="1:8" ht="22.5" customHeight="1" x14ac:dyDescent="0.25">
      <c r="A64" s="468"/>
      <c r="B64" s="468"/>
      <c r="C64" s="835" t="s">
        <v>114</v>
      </c>
      <c r="D64" s="924" t="s">
        <v>806</v>
      </c>
      <c r="E64" s="924"/>
      <c r="F64" s="836"/>
      <c r="G64" s="836"/>
      <c r="H64" s="836"/>
    </row>
    <row r="65" spans="1:10" x14ac:dyDescent="0.25">
      <c r="A65" s="468"/>
      <c r="B65" s="468"/>
      <c r="C65" s="910" t="s">
        <v>111</v>
      </c>
      <c r="D65" s="910"/>
      <c r="E65" s="910"/>
      <c r="F65" s="910"/>
      <c r="G65" s="910"/>
      <c r="H65" s="910"/>
    </row>
    <row r="66" spans="1:10" x14ac:dyDescent="0.25">
      <c r="A66" s="468"/>
      <c r="B66" s="468"/>
      <c r="C66" s="566"/>
      <c r="D66" s="566"/>
      <c r="E66" s="566"/>
      <c r="F66" s="566"/>
      <c r="G66" s="566"/>
      <c r="H66" s="566"/>
    </row>
    <row r="67" spans="1:10" ht="16.5" customHeight="1" x14ac:dyDescent="0.3">
      <c r="A67" s="468"/>
      <c r="B67" s="468"/>
      <c r="C67" s="925" t="s">
        <v>107</v>
      </c>
      <c r="D67" s="925"/>
      <c r="E67" s="925"/>
      <c r="F67" s="925"/>
      <c r="G67" s="925"/>
      <c r="H67" s="925"/>
      <c r="J67" s="135"/>
    </row>
    <row r="68" spans="1:10" x14ac:dyDescent="0.25">
      <c r="A68" s="567"/>
      <c r="B68" s="468"/>
      <c r="C68" s="568"/>
      <c r="D68" s="568"/>
      <c r="E68" s="568"/>
      <c r="F68" s="568"/>
      <c r="G68" s="568"/>
      <c r="H68" s="569"/>
    </row>
    <row r="69" spans="1:10" ht="38.25" customHeight="1" x14ac:dyDescent="0.25">
      <c r="A69" s="567"/>
      <c r="B69" s="468"/>
      <c r="C69" s="839" t="s">
        <v>108</v>
      </c>
      <c r="D69" s="839" t="s">
        <v>109</v>
      </c>
      <c r="E69" s="923" t="s">
        <v>115</v>
      </c>
      <c r="F69" s="923"/>
      <c r="G69" s="923" t="s">
        <v>116</v>
      </c>
      <c r="H69" s="923"/>
    </row>
    <row r="70" spans="1:10" ht="74.150000000000006" customHeight="1" x14ac:dyDescent="0.25">
      <c r="A70" s="567"/>
      <c r="B70" s="468"/>
      <c r="C70" s="840" t="s">
        <v>117</v>
      </c>
      <c r="D70" s="841" t="s">
        <v>803</v>
      </c>
      <c r="E70" s="926" t="s">
        <v>804</v>
      </c>
      <c r="F70" s="926"/>
      <c r="G70" s="926" t="s">
        <v>805</v>
      </c>
      <c r="H70" s="926"/>
    </row>
    <row r="71" spans="1:10" ht="74.150000000000006" customHeight="1" x14ac:dyDescent="0.25">
      <c r="A71" s="567"/>
      <c r="B71" s="468"/>
      <c r="C71" s="460" t="s">
        <v>118</v>
      </c>
      <c r="D71" s="643" t="s">
        <v>806</v>
      </c>
      <c r="E71" s="919" t="s">
        <v>807</v>
      </c>
      <c r="F71" s="919"/>
      <c r="G71" s="919" t="s">
        <v>808</v>
      </c>
      <c r="H71" s="919"/>
    </row>
    <row r="72" spans="1:10" ht="74.150000000000006" customHeight="1" x14ac:dyDescent="0.25">
      <c r="A72" s="567"/>
      <c r="B72" s="468"/>
      <c r="C72" s="570" t="s">
        <v>119</v>
      </c>
      <c r="D72" s="644" t="s">
        <v>809</v>
      </c>
      <c r="E72" s="927" t="s">
        <v>810</v>
      </c>
      <c r="F72" s="927"/>
      <c r="G72" s="927" t="s">
        <v>811</v>
      </c>
      <c r="H72" s="927"/>
    </row>
    <row r="73" spans="1:10" ht="74.150000000000006" customHeight="1" x14ac:dyDescent="0.25">
      <c r="A73" s="567"/>
      <c r="B73" s="468"/>
      <c r="C73" s="460" t="s">
        <v>120</v>
      </c>
      <c r="D73" s="460" t="s">
        <v>121</v>
      </c>
      <c r="E73" s="919" t="s">
        <v>812</v>
      </c>
      <c r="F73" s="919"/>
      <c r="G73" s="919" t="s">
        <v>813</v>
      </c>
      <c r="H73" s="919"/>
    </row>
    <row r="74" spans="1:10" ht="74.150000000000006" customHeight="1" x14ac:dyDescent="0.25">
      <c r="A74" s="567"/>
      <c r="B74" s="468"/>
      <c r="C74" s="644" t="s">
        <v>309</v>
      </c>
      <c r="D74" s="570" t="s">
        <v>122</v>
      </c>
      <c r="E74" s="911" t="s">
        <v>718</v>
      </c>
      <c r="F74" s="911"/>
      <c r="G74" s="911" t="s">
        <v>123</v>
      </c>
      <c r="H74" s="911"/>
    </row>
    <row r="75" spans="1:10" ht="74.150000000000006" customHeight="1" x14ac:dyDescent="0.25">
      <c r="A75" s="567"/>
      <c r="B75" s="468"/>
      <c r="C75" s="460" t="s">
        <v>124</v>
      </c>
      <c r="D75" s="460" t="s">
        <v>125</v>
      </c>
      <c r="E75" s="928" t="s">
        <v>126</v>
      </c>
      <c r="F75" s="928"/>
      <c r="G75" s="928" t="s">
        <v>127</v>
      </c>
      <c r="H75" s="928"/>
    </row>
    <row r="76" spans="1:10" ht="74.150000000000006" customHeight="1" x14ac:dyDescent="0.25">
      <c r="A76" s="567"/>
      <c r="B76" s="468"/>
      <c r="C76" s="571" t="s">
        <v>128</v>
      </c>
      <c r="D76" s="571" t="s">
        <v>129</v>
      </c>
      <c r="E76" s="912" t="s">
        <v>130</v>
      </c>
      <c r="F76" s="912"/>
      <c r="G76" s="912" t="s">
        <v>131</v>
      </c>
      <c r="H76" s="912"/>
    </row>
    <row r="77" spans="1:10" ht="74.150000000000006" customHeight="1" x14ac:dyDescent="0.25">
      <c r="A77" s="572"/>
      <c r="B77" s="469"/>
      <c r="C77" s="573" t="s">
        <v>132</v>
      </c>
      <c r="D77" s="573" t="s">
        <v>129</v>
      </c>
      <c r="E77" s="911" t="s">
        <v>133</v>
      </c>
      <c r="F77" s="911"/>
      <c r="G77" s="911" t="s">
        <v>134</v>
      </c>
      <c r="H77" s="911"/>
    </row>
    <row r="78" spans="1:10" ht="42.65" customHeight="1" x14ac:dyDescent="0.25">
      <c r="A78" s="567"/>
      <c r="B78" s="468"/>
      <c r="C78" s="461" t="s">
        <v>135</v>
      </c>
      <c r="D78" s="574" t="s">
        <v>121</v>
      </c>
      <c r="E78" s="910" t="s">
        <v>136</v>
      </c>
      <c r="F78" s="910"/>
      <c r="G78" s="910" t="s">
        <v>137</v>
      </c>
      <c r="H78" s="910"/>
    </row>
    <row r="79" spans="1:10" ht="15.75" customHeight="1" x14ac:dyDescent="0.25">
      <c r="A79" s="567"/>
      <c r="B79" s="468"/>
      <c r="C79" s="575"/>
      <c r="D79" s="575"/>
      <c r="E79" s="930" t="s">
        <v>138</v>
      </c>
      <c r="F79" s="930"/>
      <c r="G79" s="911" t="s">
        <v>0</v>
      </c>
      <c r="H79" s="911"/>
    </row>
    <row r="80" spans="1:10" ht="64" customHeight="1" x14ac:dyDescent="0.25">
      <c r="A80" s="567"/>
      <c r="B80" s="468"/>
      <c r="C80" s="571"/>
      <c r="D80" s="571"/>
      <c r="E80" s="912" t="s">
        <v>139</v>
      </c>
      <c r="F80" s="912"/>
      <c r="G80" s="912" t="s">
        <v>140</v>
      </c>
      <c r="H80" s="912"/>
    </row>
    <row r="81" spans="1:8" ht="14" x14ac:dyDescent="0.3">
      <c r="A81" s="66"/>
      <c r="B81" s="66"/>
      <c r="C81" s="931"/>
      <c r="D81" s="931"/>
      <c r="E81" s="931"/>
      <c r="F81" s="931"/>
      <c r="G81" s="931"/>
      <c r="H81" s="931"/>
    </row>
    <row r="82" spans="1:8" ht="13" x14ac:dyDescent="0.3">
      <c r="A82" s="66"/>
      <c r="B82" s="66"/>
      <c r="C82" s="932"/>
      <c r="D82" s="932"/>
      <c r="E82" s="932"/>
      <c r="F82" s="932"/>
      <c r="G82" s="932"/>
      <c r="H82" s="932"/>
    </row>
    <row r="83" spans="1:8" ht="13" x14ac:dyDescent="0.25">
      <c r="A83" s="69"/>
      <c r="B83" s="69"/>
      <c r="C83" s="20"/>
      <c r="D83" s="20"/>
      <c r="E83" s="20"/>
      <c r="F83" s="20"/>
      <c r="G83" s="20"/>
      <c r="H83" s="20"/>
    </row>
    <row r="84" spans="1:8" ht="12.75" customHeight="1" x14ac:dyDescent="0.3">
      <c r="A84" s="549" t="s">
        <v>141</v>
      </c>
      <c r="B84" s="464"/>
      <c r="C84" s="903" t="s">
        <v>142</v>
      </c>
      <c r="D84" s="904"/>
      <c r="E84" s="904"/>
      <c r="F84" s="904"/>
      <c r="G84" s="904"/>
      <c r="H84" s="904"/>
    </row>
    <row r="85" spans="1:8" ht="12.75" customHeight="1" x14ac:dyDescent="0.35">
      <c r="A85" s="464"/>
      <c r="B85" s="464"/>
      <c r="C85" s="131"/>
      <c r="D85" s="132"/>
      <c r="E85" s="132"/>
      <c r="F85" s="132"/>
      <c r="G85" s="132"/>
      <c r="H85" s="132"/>
    </row>
    <row r="86" spans="1:8" ht="22.5" customHeight="1" x14ac:dyDescent="0.25">
      <c r="A86" s="69"/>
      <c r="B86" s="69"/>
      <c r="C86" s="679"/>
      <c r="D86" s="679"/>
      <c r="E86" s="679"/>
      <c r="F86" s="921" t="s">
        <v>697</v>
      </c>
      <c r="G86" s="921" t="s">
        <v>143</v>
      </c>
      <c r="H86" s="921" t="s">
        <v>868</v>
      </c>
    </row>
    <row r="87" spans="1:8" ht="12.75" customHeight="1" x14ac:dyDescent="0.25">
      <c r="A87" s="69"/>
      <c r="B87" s="69"/>
      <c r="C87" s="679"/>
      <c r="D87" s="679"/>
      <c r="E87" s="679"/>
      <c r="F87" s="921"/>
      <c r="G87" s="921"/>
      <c r="H87" s="921"/>
    </row>
    <row r="88" spans="1:8" ht="13" x14ac:dyDescent="0.25">
      <c r="A88" s="69"/>
      <c r="B88" s="69"/>
      <c r="C88" s="679"/>
      <c r="D88" s="679"/>
      <c r="E88" s="679"/>
      <c r="F88" s="679" t="s">
        <v>144</v>
      </c>
      <c r="G88" s="679" t="s">
        <v>144</v>
      </c>
      <c r="H88" s="679" t="s">
        <v>144</v>
      </c>
    </row>
    <row r="89" spans="1:8" ht="13" x14ac:dyDescent="0.25">
      <c r="A89" s="69"/>
      <c r="B89" s="69"/>
      <c r="C89" s="933" t="s">
        <v>145</v>
      </c>
      <c r="D89" s="933"/>
      <c r="E89" s="576"/>
      <c r="F89" s="368">
        <f>H89-G89</f>
        <v>0</v>
      </c>
      <c r="G89" s="368">
        <v>0</v>
      </c>
      <c r="H89" s="368">
        <v>0</v>
      </c>
    </row>
    <row r="90" spans="1:8" ht="12.75" customHeight="1" x14ac:dyDescent="0.25">
      <c r="A90" s="69"/>
      <c r="B90" s="69"/>
      <c r="C90" s="929" t="s">
        <v>146</v>
      </c>
      <c r="D90" s="929"/>
      <c r="E90" s="929"/>
      <c r="F90" s="368">
        <f t="shared" ref="F90:F91" si="5">H90-G90</f>
        <v>0</v>
      </c>
      <c r="G90" s="368">
        <v>0</v>
      </c>
      <c r="H90" s="368">
        <v>0</v>
      </c>
    </row>
    <row r="91" spans="1:8" ht="12.75" customHeight="1" x14ac:dyDescent="0.25">
      <c r="A91" s="69"/>
      <c r="B91" s="69"/>
      <c r="C91" s="933" t="s">
        <v>147</v>
      </c>
      <c r="D91" s="933"/>
      <c r="E91" s="369"/>
      <c r="F91" s="368">
        <f t="shared" si="5"/>
        <v>0</v>
      </c>
      <c r="G91" s="368">
        <v>0</v>
      </c>
      <c r="H91" s="368">
        <v>0</v>
      </c>
    </row>
    <row r="92" spans="1:8" ht="12.75" customHeight="1" x14ac:dyDescent="0.25">
      <c r="A92" s="69"/>
      <c r="B92" s="69"/>
      <c r="C92" s="936" t="s">
        <v>148</v>
      </c>
      <c r="D92" s="936"/>
      <c r="E92" s="370"/>
      <c r="F92" s="577">
        <f>SUM(F89:F91)</f>
        <v>0</v>
      </c>
      <c r="G92" s="577">
        <f t="shared" ref="G92:H92" si="6">SUM(G89:G91)</f>
        <v>0</v>
      </c>
      <c r="H92" s="577">
        <f t="shared" si="6"/>
        <v>0</v>
      </c>
    </row>
    <row r="93" spans="1:8" ht="12.75" customHeight="1" x14ac:dyDescent="0.25">
      <c r="A93" s="69"/>
      <c r="B93" s="69"/>
      <c r="C93" s="196"/>
      <c r="D93" s="196"/>
      <c r="E93" s="201"/>
      <c r="F93" s="197"/>
      <c r="G93" s="199"/>
      <c r="H93" s="199"/>
    </row>
    <row r="94" spans="1:8" ht="12.75" customHeight="1" x14ac:dyDescent="0.25">
      <c r="A94" s="69"/>
      <c r="B94" s="69"/>
      <c r="C94" s="934" t="s">
        <v>149</v>
      </c>
      <c r="D94" s="934"/>
      <c r="E94" s="201"/>
      <c r="F94" s="195"/>
      <c r="G94" s="198"/>
      <c r="H94" s="195"/>
    </row>
    <row r="95" spans="1:8" ht="12.75" customHeight="1" x14ac:dyDescent="0.25">
      <c r="A95" s="69"/>
      <c r="B95" s="69"/>
      <c r="C95" s="914" t="s">
        <v>54</v>
      </c>
      <c r="D95" s="914"/>
      <c r="E95" s="201"/>
      <c r="F95" s="199">
        <v>0</v>
      </c>
      <c r="G95" s="578"/>
      <c r="H95" s="199"/>
    </row>
    <row r="96" spans="1:8" ht="12.75" customHeight="1" x14ac:dyDescent="0.25">
      <c r="A96" s="69"/>
      <c r="B96" s="69"/>
      <c r="C96" s="914" t="s">
        <v>150</v>
      </c>
      <c r="D96" s="914"/>
      <c r="E96" s="201"/>
      <c r="F96" s="199">
        <v>0</v>
      </c>
      <c r="G96" s="578"/>
      <c r="H96" s="199"/>
    </row>
    <row r="97" spans="1:8" ht="12.75" customHeight="1" x14ac:dyDescent="0.25">
      <c r="A97" s="69"/>
      <c r="B97" s="69"/>
      <c r="C97" s="914" t="s">
        <v>151</v>
      </c>
      <c r="D97" s="914"/>
      <c r="E97" s="201"/>
      <c r="F97" s="195">
        <v>0</v>
      </c>
      <c r="G97" s="198"/>
      <c r="H97" s="195"/>
    </row>
    <row r="98" spans="1:8" ht="13" x14ac:dyDescent="0.25">
      <c r="A98" s="69"/>
      <c r="B98" s="69"/>
      <c r="C98" s="934" t="s">
        <v>698</v>
      </c>
      <c r="D98" s="934"/>
      <c r="E98" s="201"/>
      <c r="F98" s="579">
        <f>F92-F95-F96-F97</f>
        <v>0</v>
      </c>
      <c r="G98" s="198"/>
      <c r="H98" s="195"/>
    </row>
    <row r="99" spans="1:8" ht="13" x14ac:dyDescent="0.25">
      <c r="A99" s="69"/>
      <c r="B99" s="69"/>
      <c r="C99" s="935" t="s">
        <v>152</v>
      </c>
      <c r="D99" s="935"/>
      <c r="E99" s="201"/>
      <c r="F99" s="199"/>
      <c r="G99" s="578"/>
      <c r="H99" s="199"/>
    </row>
    <row r="100" spans="1:8" ht="12.75" customHeight="1" x14ac:dyDescent="0.25">
      <c r="A100" s="69"/>
      <c r="B100" s="69"/>
      <c r="C100" s="914" t="s">
        <v>153</v>
      </c>
      <c r="D100" s="914"/>
      <c r="E100" s="201"/>
      <c r="F100" s="199">
        <v>0</v>
      </c>
      <c r="G100" s="578"/>
      <c r="H100" s="199"/>
    </row>
    <row r="101" spans="1:8" ht="12.75" customHeight="1" x14ac:dyDescent="0.25">
      <c r="C101" s="201" t="s">
        <v>154</v>
      </c>
      <c r="D101" s="201"/>
      <c r="E101" s="201"/>
      <c r="F101" s="195">
        <v>0</v>
      </c>
      <c r="G101" s="195"/>
      <c r="H101" s="195"/>
    </row>
    <row r="102" spans="1:8" x14ac:dyDescent="0.25">
      <c r="C102" s="200" t="s">
        <v>155</v>
      </c>
      <c r="D102" s="201"/>
      <c r="E102" s="201"/>
      <c r="F102" s="580">
        <f>F100+F101</f>
        <v>0</v>
      </c>
      <c r="G102" s="195"/>
      <c r="H102" s="195"/>
    </row>
    <row r="103" spans="1:8" x14ac:dyDescent="0.25">
      <c r="C103" s="202" t="s">
        <v>699</v>
      </c>
      <c r="D103" s="203"/>
      <c r="E103" s="203"/>
      <c r="F103" s="581">
        <f>F98+F102</f>
        <v>0</v>
      </c>
      <c r="G103" s="195"/>
      <c r="H103" s="195"/>
    </row>
    <row r="104" spans="1:8" x14ac:dyDescent="0.25">
      <c r="C104" s="582"/>
      <c r="D104" s="363"/>
      <c r="E104" s="363"/>
      <c r="F104" s="580"/>
      <c r="G104" s="580"/>
      <c r="H104" s="195"/>
    </row>
    <row r="105" spans="1:8" x14ac:dyDescent="0.25">
      <c r="C105" s="363"/>
      <c r="D105" s="363"/>
      <c r="E105" s="363"/>
      <c r="F105" s="580"/>
      <c r="G105" s="580"/>
      <c r="H105" s="195"/>
    </row>
    <row r="106" spans="1:8" x14ac:dyDescent="0.25">
      <c r="C106" s="363"/>
      <c r="D106" s="363"/>
      <c r="E106" s="363"/>
      <c r="F106" s="580"/>
      <c r="G106" s="580"/>
      <c r="H106" s="195"/>
    </row>
    <row r="107" spans="1:8" x14ac:dyDescent="0.25">
      <c r="C107" s="583"/>
      <c r="D107" s="363"/>
      <c r="E107" s="363"/>
      <c r="F107" s="580"/>
      <c r="G107" s="580"/>
      <c r="H107" s="195"/>
    </row>
    <row r="108" spans="1:8" x14ac:dyDescent="0.25">
      <c r="C108" s="582"/>
      <c r="D108" s="363"/>
      <c r="E108" s="363"/>
      <c r="F108" s="580"/>
      <c r="G108" s="580"/>
      <c r="H108" s="195"/>
    </row>
    <row r="109" spans="1:8" x14ac:dyDescent="0.25">
      <c r="C109" s="363"/>
      <c r="D109" s="363"/>
      <c r="E109" s="363"/>
      <c r="F109" s="580"/>
      <c r="G109" s="580"/>
      <c r="H109" s="195"/>
    </row>
    <row r="110" spans="1:8" x14ac:dyDescent="0.25">
      <c r="C110" s="363"/>
      <c r="D110" s="363"/>
      <c r="E110" s="363"/>
      <c r="F110" s="580"/>
      <c r="G110" s="580"/>
      <c r="H110" s="195"/>
    </row>
    <row r="111" spans="1:8" x14ac:dyDescent="0.25">
      <c r="C111" s="363"/>
      <c r="D111" s="363"/>
      <c r="E111" s="363"/>
      <c r="F111" s="580"/>
      <c r="G111" s="580"/>
      <c r="H111" s="195"/>
    </row>
    <row r="112" spans="1:8" x14ac:dyDescent="0.25">
      <c r="C112" s="363"/>
      <c r="D112" s="363"/>
      <c r="E112" s="363"/>
      <c r="F112" s="580"/>
      <c r="G112" s="580"/>
      <c r="H112" s="195"/>
    </row>
    <row r="113" spans="3:8" x14ac:dyDescent="0.25">
      <c r="C113" s="583"/>
      <c r="D113" s="363"/>
      <c r="E113" s="363"/>
      <c r="F113" s="580"/>
      <c r="G113" s="580"/>
      <c r="H113" s="195"/>
    </row>
    <row r="114" spans="3:8" x14ac:dyDescent="0.25">
      <c r="C114" s="62"/>
      <c r="D114" s="62"/>
      <c r="E114" s="62"/>
      <c r="F114" s="584"/>
      <c r="G114" s="584"/>
      <c r="H114" s="584"/>
    </row>
  </sheetData>
  <mergeCells count="81">
    <mergeCell ref="C98:D98"/>
    <mergeCell ref="C99:D99"/>
    <mergeCell ref="C100:D100"/>
    <mergeCell ref="C91:D91"/>
    <mergeCell ref="C92:D92"/>
    <mergeCell ref="C94:D94"/>
    <mergeCell ref="C95:D95"/>
    <mergeCell ref="C96:D96"/>
    <mergeCell ref="C97:D97"/>
    <mergeCell ref="C90:E90"/>
    <mergeCell ref="E79:F79"/>
    <mergeCell ref="G79:H79"/>
    <mergeCell ref="E80:F80"/>
    <mergeCell ref="G80:H80"/>
    <mergeCell ref="C81:H81"/>
    <mergeCell ref="C82:H82"/>
    <mergeCell ref="C84:H84"/>
    <mergeCell ref="F86:F87"/>
    <mergeCell ref="G86:G87"/>
    <mergeCell ref="H86:H87"/>
    <mergeCell ref="C89:D89"/>
    <mergeCell ref="E76:F76"/>
    <mergeCell ref="G76:H76"/>
    <mergeCell ref="E77:F77"/>
    <mergeCell ref="G77:H77"/>
    <mergeCell ref="E78:F78"/>
    <mergeCell ref="G78:H78"/>
    <mergeCell ref="E73:F73"/>
    <mergeCell ref="G73:H73"/>
    <mergeCell ref="E74:F74"/>
    <mergeCell ref="G74:H74"/>
    <mergeCell ref="E75:F75"/>
    <mergeCell ref="G75:H75"/>
    <mergeCell ref="E70:F70"/>
    <mergeCell ref="G70:H70"/>
    <mergeCell ref="E71:F71"/>
    <mergeCell ref="G71:H71"/>
    <mergeCell ref="E72:F72"/>
    <mergeCell ref="G72:H72"/>
    <mergeCell ref="E69:F69"/>
    <mergeCell ref="G69:H69"/>
    <mergeCell ref="C54:H54"/>
    <mergeCell ref="C55:H55"/>
    <mergeCell ref="A57:A60"/>
    <mergeCell ref="C58:H58"/>
    <mergeCell ref="C59:H59"/>
    <mergeCell ref="C61:H61"/>
    <mergeCell ref="C62:C63"/>
    <mergeCell ref="D62:D63"/>
    <mergeCell ref="D64:E64"/>
    <mergeCell ref="C65:H65"/>
    <mergeCell ref="C67:H67"/>
    <mergeCell ref="C37:H37"/>
    <mergeCell ref="C38:H38"/>
    <mergeCell ref="A41:A52"/>
    <mergeCell ref="C41:C43"/>
    <mergeCell ref="D41:D43"/>
    <mergeCell ref="D44:D47"/>
    <mergeCell ref="D48:D51"/>
    <mergeCell ref="C36:H36"/>
    <mergeCell ref="C23:H23"/>
    <mergeCell ref="C24:H24"/>
    <mergeCell ref="A26:A29"/>
    <mergeCell ref="C27:H27"/>
    <mergeCell ref="C28:H28"/>
    <mergeCell ref="C30:H30"/>
    <mergeCell ref="C31:H31"/>
    <mergeCell ref="C32:C33"/>
    <mergeCell ref="D32:D33"/>
    <mergeCell ref="D34:E34"/>
    <mergeCell ref="C35:H35"/>
    <mergeCell ref="B25:D25"/>
    <mergeCell ref="C3:H3"/>
    <mergeCell ref="C4:H4"/>
    <mergeCell ref="C6:H6"/>
    <mergeCell ref="C7:H7"/>
    <mergeCell ref="A10:A21"/>
    <mergeCell ref="C10:C13"/>
    <mergeCell ref="D10:D13"/>
    <mergeCell ref="D14:D16"/>
    <mergeCell ref="D17:D20"/>
  </mergeCells>
  <pageMargins left="0.23622047244094491" right="0.23622047244094491" top="0.74803149606299213" bottom="0.74803149606299213" header="0.31496062992125984" footer="0.31496062992125984"/>
  <pageSetup paperSize="9" scale="90" firstPageNumber="2" fitToHeight="0" orientation="portrait" r:id="rId1"/>
  <headerFooter alignWithMargins="0"/>
  <rowBreaks count="3" manualBreakCount="3">
    <brk id="21" max="7" man="1"/>
    <brk id="65" max="7" man="1"/>
    <brk id="81" max="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14"/>
  <sheetViews>
    <sheetView showGridLines="0" view="pageBreakPreview" zoomScale="130" zoomScaleNormal="100" zoomScaleSheetLayoutView="130" workbookViewId="0">
      <selection activeCell="B1" sqref="B1"/>
    </sheetView>
  </sheetViews>
  <sheetFormatPr defaultColWidth="9.1796875" defaultRowHeight="12.5" x14ac:dyDescent="0.25"/>
  <cols>
    <col min="1" max="1" width="3.81640625" style="70" customWidth="1"/>
    <col min="2" max="2" width="3.1796875" style="62" customWidth="1"/>
    <col min="3" max="3" width="41.81640625" style="8" customWidth="1"/>
    <col min="4" max="4" width="8" style="8" customWidth="1"/>
    <col min="5" max="9" width="10.54296875" style="6" customWidth="1"/>
    <col min="10" max="10" width="1.26953125" style="2" customWidth="1"/>
    <col min="11" max="11" width="3" style="2" customWidth="1"/>
    <col min="12" max="12" width="10.7265625" style="2" bestFit="1" customWidth="1"/>
    <col min="13" max="13" width="1.26953125" customWidth="1"/>
    <col min="14" max="16384" width="9.1796875" style="2"/>
  </cols>
  <sheetData>
    <row r="1" spans="1:20" ht="18" customHeight="1" x14ac:dyDescent="0.25">
      <c r="A1" s="71"/>
      <c r="B1" s="116"/>
      <c r="C1" s="672" t="s">
        <v>156</v>
      </c>
      <c r="D1" s="37"/>
      <c r="E1" s="3"/>
      <c r="F1" s="3"/>
      <c r="G1" s="3"/>
      <c r="H1" s="3"/>
      <c r="I1" s="3"/>
      <c r="J1" s="56"/>
      <c r="K1" s="56"/>
      <c r="L1" s="56"/>
      <c r="M1" s="25"/>
      <c r="N1" s="56"/>
      <c r="O1" s="56"/>
      <c r="P1" s="56"/>
      <c r="Q1" s="56"/>
      <c r="R1" s="56"/>
      <c r="S1" s="56"/>
      <c r="T1" s="56"/>
    </row>
    <row r="2" spans="1:20" s="7" customFormat="1" x14ac:dyDescent="0.25">
      <c r="A2" s="72"/>
      <c r="B2" s="62"/>
      <c r="C2" s="11"/>
      <c r="D2" s="11"/>
      <c r="E2" s="11"/>
      <c r="F2" s="11"/>
      <c r="G2" s="11"/>
      <c r="H2" s="11"/>
      <c r="I2" s="11"/>
      <c r="J2" s="133"/>
      <c r="K2" s="133"/>
      <c r="L2" s="133"/>
      <c r="M2" s="25"/>
      <c r="N2" s="133"/>
      <c r="O2" s="133"/>
      <c r="P2" s="133"/>
      <c r="Q2" s="133"/>
      <c r="R2" s="133"/>
      <c r="S2" s="133"/>
      <c r="T2" s="133"/>
    </row>
    <row r="3" spans="1:20" s="7" customFormat="1" ht="45" customHeight="1" x14ac:dyDescent="0.25">
      <c r="A3" s="72"/>
      <c r="B3" s="62"/>
      <c r="C3" s="948" t="str">
        <f>"This section presents information in regard to the Financial Statements and Statement of Human Resources. The budget information for the year "&amp;Title!AD2&amp;" has been supplemented with projections to "&amp;Title!AG2</f>
        <v>This section presents information in regard to the Financial Statements and Statement of Human Resources. The budget information for the year 2023/24 has been supplemented with projections to 2026/27</v>
      </c>
      <c r="D3" s="948"/>
      <c r="E3" s="948"/>
      <c r="F3" s="948"/>
      <c r="G3" s="948"/>
      <c r="H3" s="948"/>
      <c r="I3" s="948"/>
      <c r="J3" s="133"/>
      <c r="K3" s="133"/>
      <c r="L3" s="133"/>
      <c r="M3" s="25"/>
      <c r="N3" s="133"/>
      <c r="O3" s="133"/>
      <c r="P3" s="133"/>
      <c r="Q3" s="133"/>
      <c r="R3" s="133"/>
      <c r="S3" s="133"/>
      <c r="T3" s="133"/>
    </row>
    <row r="4" spans="1:20" s="7" customFormat="1" ht="13" x14ac:dyDescent="0.25">
      <c r="A4" s="72"/>
      <c r="B4" s="63"/>
      <c r="C4" s="405"/>
      <c r="D4" s="405"/>
      <c r="E4" s="405"/>
      <c r="F4" s="405"/>
      <c r="G4" s="405"/>
      <c r="H4" s="405"/>
      <c r="I4" s="405"/>
      <c r="J4" s="133"/>
      <c r="K4" s="133"/>
      <c r="L4" s="133"/>
      <c r="M4" s="25"/>
      <c r="N4" s="133"/>
      <c r="O4" s="133"/>
      <c r="P4" s="133"/>
      <c r="Q4" s="133"/>
      <c r="R4" s="133"/>
      <c r="S4" s="133"/>
      <c r="T4" s="133"/>
    </row>
    <row r="5" spans="1:20" s="7" customFormat="1" ht="25.5" customHeight="1" x14ac:dyDescent="0.25">
      <c r="A5" s="72"/>
      <c r="B5" s="63"/>
      <c r="C5" s="948" t="s">
        <v>157</v>
      </c>
      <c r="D5" s="948"/>
      <c r="E5" s="949"/>
      <c r="F5" s="949"/>
      <c r="G5" s="949"/>
      <c r="H5" s="949"/>
      <c r="I5" s="949"/>
      <c r="J5" s="133"/>
      <c r="K5" s="133"/>
      <c r="L5" s="133"/>
      <c r="M5" s="25"/>
      <c r="N5" s="133"/>
      <c r="O5" s="133"/>
      <c r="P5" s="133"/>
      <c r="Q5" s="133"/>
      <c r="R5" s="133"/>
      <c r="S5" s="133"/>
      <c r="T5" s="133"/>
    </row>
    <row r="6" spans="1:20" s="7" customFormat="1" x14ac:dyDescent="0.25">
      <c r="A6" s="72"/>
      <c r="B6" s="62"/>
      <c r="C6" s="404"/>
      <c r="D6" s="404"/>
      <c r="E6" s="405"/>
      <c r="F6" s="405"/>
      <c r="G6" s="405"/>
      <c r="H6" s="405"/>
      <c r="I6" s="405"/>
      <c r="J6" s="133"/>
      <c r="K6" s="133"/>
      <c r="L6" s="133"/>
      <c r="M6" s="25"/>
      <c r="N6" s="133"/>
      <c r="O6" s="133"/>
      <c r="P6" s="133"/>
      <c r="Q6" s="133"/>
      <c r="R6" s="133"/>
      <c r="S6" s="133"/>
      <c r="T6" s="133"/>
    </row>
    <row r="7" spans="1:20" s="7" customFormat="1" x14ac:dyDescent="0.25">
      <c r="A7" s="72"/>
      <c r="B7" s="64"/>
      <c r="C7" s="949" t="s">
        <v>158</v>
      </c>
      <c r="D7" s="949"/>
      <c r="E7" s="949"/>
      <c r="F7" s="949"/>
      <c r="G7" s="949"/>
      <c r="H7" s="949"/>
      <c r="I7" s="949"/>
      <c r="J7" s="133"/>
      <c r="K7" s="133"/>
      <c r="L7" s="133"/>
      <c r="M7" s="25"/>
      <c r="N7" s="133"/>
      <c r="O7" s="133"/>
      <c r="P7" s="133"/>
      <c r="Q7" s="133"/>
      <c r="R7" s="133"/>
      <c r="S7" s="133"/>
      <c r="T7" s="133" t="s">
        <v>159</v>
      </c>
    </row>
    <row r="8" spans="1:20" s="7" customFormat="1" ht="13" x14ac:dyDescent="0.3">
      <c r="A8" s="72"/>
      <c r="B8" s="65"/>
      <c r="C8" s="949" t="s">
        <v>160</v>
      </c>
      <c r="D8" s="949"/>
      <c r="E8" s="949"/>
      <c r="F8" s="949"/>
      <c r="G8" s="949"/>
      <c r="H8" s="949"/>
      <c r="I8" s="949"/>
      <c r="J8" s="133"/>
      <c r="K8" s="133"/>
      <c r="L8" s="133"/>
      <c r="M8" s="25"/>
      <c r="N8" s="133"/>
      <c r="O8" s="133"/>
      <c r="P8" s="133"/>
      <c r="Q8" s="133"/>
      <c r="R8" s="133"/>
      <c r="S8" s="133"/>
      <c r="T8" s="133"/>
    </row>
    <row r="9" spans="1:20" s="7" customFormat="1" ht="13" x14ac:dyDescent="0.25">
      <c r="A9" s="72"/>
      <c r="B9" s="116"/>
      <c r="C9" s="949" t="s">
        <v>161</v>
      </c>
      <c r="D9" s="949"/>
      <c r="E9" s="949"/>
      <c r="F9" s="949"/>
      <c r="G9" s="949"/>
      <c r="H9" s="949"/>
      <c r="I9" s="949"/>
      <c r="J9" s="133"/>
      <c r="K9" s="133"/>
      <c r="L9" s="133"/>
      <c r="M9" s="25"/>
      <c r="N9" s="133"/>
      <c r="O9" s="133"/>
      <c r="P9" s="133"/>
      <c r="Q9" s="133"/>
      <c r="R9" s="133"/>
      <c r="S9" s="133"/>
      <c r="T9" s="133"/>
    </row>
    <row r="10" spans="1:20" s="7" customFormat="1" ht="13" x14ac:dyDescent="0.25">
      <c r="A10" s="73"/>
      <c r="B10" s="401"/>
      <c r="C10" s="949" t="s">
        <v>162</v>
      </c>
      <c r="D10" s="949"/>
      <c r="E10" s="949"/>
      <c r="F10" s="949"/>
      <c r="G10" s="949"/>
      <c r="H10" s="949"/>
      <c r="I10" s="949"/>
      <c r="J10" s="133"/>
      <c r="K10" s="133"/>
      <c r="L10" s="133"/>
      <c r="M10" s="25"/>
      <c r="N10" s="133"/>
      <c r="O10" s="133"/>
      <c r="P10" s="133"/>
      <c r="Q10" s="133"/>
      <c r="R10" s="133"/>
      <c r="S10" s="133"/>
      <c r="T10" s="133"/>
    </row>
    <row r="11" spans="1:20" s="7" customFormat="1" x14ac:dyDescent="0.25">
      <c r="A11" s="72"/>
      <c r="B11" s="401"/>
      <c r="C11" s="949" t="s">
        <v>163</v>
      </c>
      <c r="D11" s="949"/>
      <c r="E11" s="949"/>
      <c r="F11" s="949"/>
      <c r="G11" s="949"/>
      <c r="H11" s="949"/>
      <c r="I11" s="949"/>
      <c r="J11" s="133"/>
      <c r="K11" s="133"/>
      <c r="L11" s="133"/>
      <c r="M11" s="25"/>
      <c r="N11" s="133"/>
      <c r="O11" s="133"/>
      <c r="P11" s="133"/>
      <c r="Q11" s="133"/>
      <c r="R11" s="133"/>
      <c r="S11" s="133"/>
      <c r="T11" s="133"/>
    </row>
    <row r="12" spans="1:20" s="7" customFormat="1" x14ac:dyDescent="0.25">
      <c r="A12" s="72"/>
      <c r="B12" s="401"/>
      <c r="C12" s="149" t="s">
        <v>164</v>
      </c>
      <c r="D12" s="149"/>
      <c r="E12" s="149"/>
      <c r="F12" s="149"/>
      <c r="G12" s="149"/>
      <c r="H12" s="149"/>
      <c r="I12" s="149"/>
      <c r="J12" s="133"/>
      <c r="K12" s="133"/>
      <c r="L12" s="133"/>
      <c r="M12" s="25"/>
      <c r="N12" s="133"/>
      <c r="O12" s="133"/>
      <c r="P12" s="133"/>
      <c r="Q12" s="133"/>
      <c r="R12" s="133"/>
      <c r="S12" s="133"/>
      <c r="T12" s="133"/>
    </row>
    <row r="13" spans="1:20" s="7" customFormat="1" x14ac:dyDescent="0.25">
      <c r="A13" s="72"/>
      <c r="B13" s="401"/>
      <c r="C13" s="149"/>
      <c r="D13" s="149"/>
      <c r="E13" s="149"/>
      <c r="F13" s="149"/>
      <c r="G13" s="149"/>
      <c r="H13" s="149"/>
      <c r="I13" s="149"/>
      <c r="J13" s="133"/>
      <c r="K13" s="133"/>
      <c r="L13" s="133"/>
      <c r="M13" s="25"/>
      <c r="N13" s="133"/>
      <c r="O13" s="133"/>
      <c r="P13" s="133"/>
      <c r="Q13" s="133"/>
      <c r="R13" s="133"/>
      <c r="S13" s="133"/>
      <c r="T13" s="133"/>
    </row>
    <row r="14" spans="1:20" ht="14.25" customHeight="1" x14ac:dyDescent="0.25">
      <c r="A14" s="72"/>
      <c r="B14" s="400"/>
      <c r="C14" s="415"/>
      <c r="D14" s="415"/>
      <c r="E14" s="415"/>
      <c r="F14" s="415"/>
      <c r="G14" s="415"/>
      <c r="H14" s="415"/>
      <c r="I14" s="415"/>
      <c r="J14" s="56"/>
      <c r="K14" s="56"/>
      <c r="L14" s="56"/>
      <c r="M14" s="25"/>
      <c r="N14" s="56"/>
      <c r="O14" s="56"/>
      <c r="P14" s="56"/>
      <c r="Q14" s="56"/>
      <c r="R14" s="56"/>
      <c r="S14" s="56"/>
      <c r="T14" s="56"/>
    </row>
    <row r="15" spans="1:20" ht="14.25" customHeight="1" x14ac:dyDescent="0.25">
      <c r="A15" s="72"/>
      <c r="B15" s="400"/>
      <c r="C15" s="415"/>
      <c r="D15" s="415"/>
      <c r="E15" s="415"/>
      <c r="F15" s="415"/>
      <c r="G15" s="415"/>
      <c r="H15" s="415"/>
      <c r="I15" s="415"/>
      <c r="J15" s="56"/>
      <c r="K15" s="56"/>
      <c r="L15" s="56"/>
      <c r="M15" s="25"/>
      <c r="N15" s="56"/>
      <c r="O15" s="56"/>
      <c r="P15" s="56"/>
      <c r="Q15" s="56"/>
      <c r="R15" s="56"/>
      <c r="S15" s="56"/>
      <c r="T15" s="56"/>
    </row>
    <row r="16" spans="1:20" ht="1.5" customHeight="1" x14ac:dyDescent="0.25">
      <c r="A16" s="72"/>
      <c r="B16" s="400"/>
      <c r="C16" s="415"/>
      <c r="D16" s="415"/>
      <c r="E16" s="415"/>
      <c r="F16" s="415"/>
      <c r="G16" s="415"/>
      <c r="H16" s="415"/>
      <c r="I16" s="415"/>
      <c r="J16" s="56"/>
      <c r="K16" s="56"/>
      <c r="L16" s="56"/>
      <c r="M16" s="25"/>
      <c r="N16" s="56"/>
      <c r="O16" s="56"/>
      <c r="P16" s="56"/>
      <c r="Q16" s="56"/>
      <c r="R16" s="56"/>
      <c r="S16" s="56"/>
    </row>
    <row r="17" spans="1:19" ht="14.25" hidden="1" customHeight="1" x14ac:dyDescent="0.25">
      <c r="A17" s="72"/>
      <c r="B17" s="116"/>
      <c r="C17" s="415"/>
      <c r="D17" s="415"/>
      <c r="E17" s="415"/>
      <c r="F17" s="415"/>
      <c r="G17" s="415"/>
      <c r="H17" s="415"/>
      <c r="I17" s="415"/>
      <c r="J17" s="56"/>
      <c r="K17" s="56"/>
      <c r="L17" s="56"/>
      <c r="M17" s="25"/>
      <c r="N17" s="56"/>
      <c r="O17" s="56"/>
      <c r="P17" s="56"/>
      <c r="Q17" s="56"/>
      <c r="R17" s="56"/>
      <c r="S17" s="56"/>
    </row>
    <row r="18" spans="1:19" ht="14.25" hidden="1" customHeight="1" x14ac:dyDescent="0.25">
      <c r="A18" s="72"/>
      <c r="B18" s="68"/>
      <c r="C18" s="415"/>
      <c r="D18" s="415"/>
      <c r="E18" s="415"/>
      <c r="F18" s="415"/>
      <c r="G18" s="415"/>
      <c r="H18" s="415"/>
      <c r="I18" s="415"/>
      <c r="J18" s="56"/>
      <c r="K18" s="56"/>
      <c r="L18" s="56"/>
      <c r="M18" s="25"/>
      <c r="N18" s="56"/>
      <c r="O18" s="56"/>
      <c r="P18" s="56"/>
      <c r="Q18" s="56"/>
      <c r="R18" s="56"/>
      <c r="S18" s="56"/>
    </row>
    <row r="19" spans="1:19" x14ac:dyDescent="0.25">
      <c r="A19" s="72"/>
      <c r="B19" s="68"/>
      <c r="C19" s="5"/>
      <c r="D19" s="5"/>
      <c r="E19" s="5"/>
      <c r="F19" s="5"/>
      <c r="G19" s="5"/>
      <c r="H19" s="5"/>
      <c r="I19" s="5"/>
      <c r="J19" s="56"/>
      <c r="K19" s="56"/>
      <c r="L19" s="56"/>
      <c r="M19" s="25"/>
      <c r="N19" s="56"/>
      <c r="O19" s="56"/>
      <c r="P19" s="56"/>
      <c r="Q19" s="56"/>
      <c r="R19" s="56"/>
      <c r="S19" s="56"/>
    </row>
    <row r="20" spans="1:19" ht="13" x14ac:dyDescent="0.25">
      <c r="A20" s="431" t="s">
        <v>165</v>
      </c>
      <c r="B20" s="68"/>
      <c r="C20" s="434" t="s">
        <v>158</v>
      </c>
      <c r="D20" s="287"/>
      <c r="E20" s="11"/>
      <c r="F20" s="5"/>
      <c r="G20" s="5"/>
      <c r="H20" s="5"/>
      <c r="I20" s="5"/>
      <c r="J20" s="56"/>
      <c r="K20" s="56"/>
      <c r="L20" s="56"/>
      <c r="M20" s="25"/>
      <c r="N20" s="56"/>
      <c r="O20" s="56"/>
      <c r="P20" s="56"/>
      <c r="Q20" s="56"/>
      <c r="R20" s="56"/>
      <c r="S20" s="56"/>
    </row>
    <row r="21" spans="1:19" x14ac:dyDescent="0.25">
      <c r="A21" s="72"/>
      <c r="B21" s="68"/>
      <c r="C21" s="149" t="str">
        <f>"For the four years ending 30 June "&amp;Title!Z2+4</f>
        <v>For the four years ending 30 June 2027</v>
      </c>
      <c r="D21" s="11"/>
      <c r="E21" s="11"/>
      <c r="F21" s="5"/>
      <c r="G21" s="5"/>
      <c r="H21" s="5"/>
      <c r="I21" s="5"/>
      <c r="J21" s="56"/>
      <c r="K21" s="56"/>
      <c r="L21" s="56"/>
      <c r="M21" s="25"/>
      <c r="N21" s="56"/>
      <c r="O21" s="56"/>
      <c r="P21" s="56"/>
      <c r="Q21" s="56"/>
      <c r="R21" s="56"/>
      <c r="S21" s="56"/>
    </row>
    <row r="22" spans="1:19" ht="14" x14ac:dyDescent="0.25">
      <c r="A22" s="72"/>
      <c r="B22" s="68"/>
      <c r="C22" s="4"/>
      <c r="D22" s="4"/>
      <c r="E22" s="5"/>
      <c r="F22" s="5"/>
      <c r="G22" s="5"/>
      <c r="H22" s="5"/>
      <c r="I22" s="5"/>
      <c r="J22" s="56"/>
      <c r="K22" s="56"/>
      <c r="L22" s="56"/>
      <c r="M22" s="25"/>
      <c r="N22" s="56"/>
      <c r="O22" s="56"/>
      <c r="P22" s="56"/>
      <c r="Q22" s="56"/>
      <c r="R22" s="56"/>
      <c r="S22" s="56"/>
    </row>
    <row r="23" spans="1:19" ht="11.25" customHeight="1" x14ac:dyDescent="0.25">
      <c r="A23" s="72"/>
      <c r="B23" s="113"/>
      <c r="C23" s="682"/>
      <c r="D23" s="682"/>
      <c r="E23" s="682" t="s">
        <v>26</v>
      </c>
      <c r="F23" s="942" t="s">
        <v>96</v>
      </c>
      <c r="G23" s="883" t="s">
        <v>28</v>
      </c>
      <c r="H23" s="883"/>
      <c r="I23" s="883"/>
      <c r="J23" s="56"/>
      <c r="K23" s="56"/>
      <c r="L23" s="56"/>
      <c r="M23" s="25"/>
      <c r="N23" s="56"/>
      <c r="O23" s="56"/>
      <c r="P23" s="56"/>
      <c r="Q23" s="56"/>
      <c r="R23" s="56"/>
      <c r="S23" s="56"/>
    </row>
    <row r="24" spans="1:19" x14ac:dyDescent="0.25">
      <c r="A24" s="72"/>
      <c r="C24" s="682"/>
      <c r="D24" s="682"/>
      <c r="E24" s="682" t="s">
        <v>25</v>
      </c>
      <c r="F24" s="942"/>
      <c r="G24" s="883"/>
      <c r="H24" s="883"/>
      <c r="I24" s="883"/>
      <c r="J24" s="56"/>
      <c r="K24" s="56"/>
      <c r="L24" s="56"/>
      <c r="M24" s="25"/>
      <c r="N24" s="56"/>
      <c r="O24" s="56"/>
      <c r="P24" s="56"/>
      <c r="Q24" s="56"/>
      <c r="R24" s="56"/>
      <c r="S24" s="56"/>
    </row>
    <row r="25" spans="1:19" x14ac:dyDescent="0.25">
      <c r="A25" s="72"/>
      <c r="B25" s="64"/>
      <c r="C25" s="682"/>
      <c r="D25" s="682"/>
      <c r="E25" s="673" t="str">
        <f>Title!AC2</f>
        <v>2022/23</v>
      </c>
      <c r="F25" s="673" t="str">
        <f>Title!AD2</f>
        <v>2023/24</v>
      </c>
      <c r="G25" s="673" t="str">
        <f>Title!AE2</f>
        <v>2024/25</v>
      </c>
      <c r="H25" s="673" t="str">
        <f>Title!AF2</f>
        <v>2025/26</v>
      </c>
      <c r="I25" s="673" t="str">
        <f>Title!AG2</f>
        <v>2026/27</v>
      </c>
      <c r="J25" s="56"/>
      <c r="K25" s="56"/>
      <c r="L25" s="56"/>
      <c r="M25" s="25"/>
      <c r="N25" s="56"/>
      <c r="O25" s="56"/>
      <c r="P25" s="56"/>
      <c r="Q25" s="56"/>
      <c r="R25" s="56"/>
      <c r="S25" s="56"/>
    </row>
    <row r="26" spans="1:19" ht="13" x14ac:dyDescent="0.3">
      <c r="A26" s="72"/>
      <c r="B26" s="65"/>
      <c r="C26" s="682"/>
      <c r="D26" s="682" t="s">
        <v>166</v>
      </c>
      <c r="E26" s="682" t="s">
        <v>144</v>
      </c>
      <c r="F26" s="682" t="s">
        <v>144</v>
      </c>
      <c r="G26" s="682" t="s">
        <v>144</v>
      </c>
      <c r="H26" s="682" t="s">
        <v>144</v>
      </c>
      <c r="I26" s="682" t="s">
        <v>144</v>
      </c>
      <c r="J26" s="56"/>
      <c r="K26" s="56"/>
      <c r="L26" s="56"/>
      <c r="M26" s="25"/>
      <c r="N26" s="56"/>
      <c r="O26" s="56"/>
      <c r="P26" s="56"/>
      <c r="Q26" s="56"/>
      <c r="R26" s="56"/>
      <c r="S26" s="56"/>
    </row>
    <row r="27" spans="1:19" ht="13" x14ac:dyDescent="0.25">
      <c r="A27" s="72"/>
      <c r="B27" s="116"/>
      <c r="C27" s="646" t="s">
        <v>868</v>
      </c>
      <c r="D27" s="136"/>
      <c r="E27" s="137"/>
      <c r="F27" s="683"/>
      <c r="G27" s="138"/>
      <c r="H27" s="138"/>
      <c r="I27" s="138"/>
      <c r="J27" s="56"/>
      <c r="K27" s="56"/>
      <c r="L27" s="56"/>
      <c r="M27" s="25"/>
      <c r="N27" s="56"/>
      <c r="O27" s="56"/>
      <c r="P27" s="56"/>
      <c r="Q27" s="56"/>
      <c r="R27" s="56"/>
      <c r="S27" s="56"/>
    </row>
    <row r="28" spans="1:19" x14ac:dyDescent="0.25">
      <c r="A28" s="72"/>
      <c r="B28" s="401"/>
      <c r="C28" s="139" t="s">
        <v>167</v>
      </c>
      <c r="D28" s="139" t="s">
        <v>168</v>
      </c>
      <c r="E28" s="140">
        <v>0</v>
      </c>
      <c r="F28" s="684">
        <v>0</v>
      </c>
      <c r="G28" s="140">
        <v>0</v>
      </c>
      <c r="H28" s="140">
        <v>0</v>
      </c>
      <c r="I28" s="140">
        <v>0</v>
      </c>
      <c r="J28" s="56"/>
      <c r="K28" s="56"/>
      <c r="L28" s="10"/>
      <c r="M28" s="25"/>
      <c r="N28" s="39"/>
      <c r="O28" s="53"/>
      <c r="P28" s="56"/>
      <c r="Q28" s="56"/>
      <c r="R28" s="56"/>
      <c r="S28" s="56"/>
    </row>
    <row r="29" spans="1:19" x14ac:dyDescent="0.25">
      <c r="A29" s="72"/>
      <c r="B29" s="401"/>
      <c r="C29" s="139" t="s">
        <v>169</v>
      </c>
      <c r="D29" s="139" t="s">
        <v>170</v>
      </c>
      <c r="E29" s="140">
        <v>0</v>
      </c>
      <c r="F29" s="684">
        <v>0</v>
      </c>
      <c r="G29" s="140">
        <v>0</v>
      </c>
      <c r="H29" s="140">
        <v>0</v>
      </c>
      <c r="I29" s="140">
        <v>0</v>
      </c>
      <c r="J29" s="56"/>
      <c r="K29" s="56"/>
      <c r="L29" s="56"/>
      <c r="M29" s="25"/>
      <c r="N29" s="25"/>
      <c r="O29" s="25"/>
      <c r="P29" s="25"/>
      <c r="Q29" s="25"/>
      <c r="R29" s="25"/>
      <c r="S29" s="25"/>
    </row>
    <row r="30" spans="1:19" x14ac:dyDescent="0.25">
      <c r="A30" s="72"/>
      <c r="B30" s="401"/>
      <c r="C30" s="139" t="s">
        <v>171</v>
      </c>
      <c r="D30" s="139" t="s">
        <v>172</v>
      </c>
      <c r="E30" s="140">
        <v>0</v>
      </c>
      <c r="F30" s="684">
        <v>0</v>
      </c>
      <c r="G30" s="140">
        <v>0</v>
      </c>
      <c r="H30" s="140">
        <v>0</v>
      </c>
      <c r="I30" s="140">
        <v>0</v>
      </c>
      <c r="J30" s="56"/>
      <c r="K30" s="56"/>
      <c r="L30" s="56"/>
      <c r="M30" s="25"/>
      <c r="N30" s="56"/>
      <c r="O30" s="56"/>
      <c r="P30" s="56"/>
      <c r="Q30" s="56"/>
      <c r="R30" s="56"/>
      <c r="S30" s="56"/>
    </row>
    <row r="31" spans="1:19" x14ac:dyDescent="0.25">
      <c r="A31" s="72"/>
      <c r="B31" s="401"/>
      <c r="C31" s="139" t="s">
        <v>256</v>
      </c>
      <c r="D31" s="139" t="s">
        <v>173</v>
      </c>
      <c r="E31" s="140">
        <v>0</v>
      </c>
      <c r="F31" s="684">
        <v>0</v>
      </c>
      <c r="G31" s="140">
        <v>0</v>
      </c>
      <c r="H31" s="140">
        <v>0</v>
      </c>
      <c r="I31" s="140">
        <v>0</v>
      </c>
      <c r="J31" s="56"/>
      <c r="K31" s="56"/>
      <c r="L31" s="56"/>
      <c r="M31" s="25"/>
      <c r="N31" s="56"/>
      <c r="O31" s="56"/>
      <c r="P31" s="56"/>
      <c r="Q31" s="56"/>
      <c r="R31" s="56"/>
      <c r="S31" s="56"/>
    </row>
    <row r="32" spans="1:19" x14ac:dyDescent="0.25">
      <c r="A32" s="72"/>
      <c r="B32" s="401"/>
      <c r="C32" s="139" t="s">
        <v>257</v>
      </c>
      <c r="D32" s="139" t="s">
        <v>173</v>
      </c>
      <c r="E32" s="140">
        <v>0</v>
      </c>
      <c r="F32" s="684">
        <v>0</v>
      </c>
      <c r="G32" s="140">
        <v>0</v>
      </c>
      <c r="H32" s="140">
        <v>0</v>
      </c>
      <c r="I32" s="140">
        <v>0</v>
      </c>
      <c r="J32" s="56"/>
      <c r="K32" s="56"/>
      <c r="L32" s="56"/>
      <c r="M32" s="25"/>
      <c r="N32" s="56"/>
      <c r="O32" s="56"/>
      <c r="P32" s="56"/>
      <c r="Q32" s="56"/>
      <c r="R32" s="56"/>
      <c r="S32" s="56"/>
    </row>
    <row r="33" spans="1:19" x14ac:dyDescent="0.25">
      <c r="A33" s="72"/>
      <c r="B33" s="401"/>
      <c r="C33" s="139" t="s">
        <v>174</v>
      </c>
      <c r="D33" s="139" t="s">
        <v>175</v>
      </c>
      <c r="E33" s="140">
        <v>0</v>
      </c>
      <c r="F33" s="684">
        <v>0</v>
      </c>
      <c r="G33" s="140">
        <v>0</v>
      </c>
      <c r="H33" s="140">
        <v>0</v>
      </c>
      <c r="I33" s="140">
        <v>0</v>
      </c>
      <c r="J33" s="56"/>
      <c r="K33" s="56"/>
      <c r="L33" s="56"/>
      <c r="M33" s="25"/>
      <c r="N33" s="56"/>
      <c r="O33" s="39"/>
      <c r="P33" s="56"/>
      <c r="Q33" s="56"/>
      <c r="R33" s="56"/>
      <c r="S33" s="56"/>
    </row>
    <row r="34" spans="1:19" x14ac:dyDescent="0.25">
      <c r="A34" s="72"/>
      <c r="B34" s="401"/>
      <c r="C34" s="139" t="s">
        <v>176</v>
      </c>
      <c r="D34" s="139" t="s">
        <v>175</v>
      </c>
      <c r="E34" s="140">
        <v>0</v>
      </c>
      <c r="F34" s="684">
        <v>0</v>
      </c>
      <c r="G34" s="140">
        <v>0</v>
      </c>
      <c r="H34" s="140">
        <v>0</v>
      </c>
      <c r="I34" s="140">
        <v>0</v>
      </c>
      <c r="J34" s="56"/>
      <c r="K34" s="56"/>
      <c r="L34" s="56"/>
      <c r="M34" s="25"/>
      <c r="N34" s="56"/>
      <c r="O34" s="56"/>
      <c r="P34" s="56"/>
      <c r="Q34" s="56"/>
      <c r="R34" s="56"/>
      <c r="S34" s="56"/>
    </row>
    <row r="35" spans="1:19" ht="20" x14ac:dyDescent="0.25">
      <c r="A35" s="72"/>
      <c r="B35" s="401"/>
      <c r="C35" s="139" t="s">
        <v>905</v>
      </c>
      <c r="D35" s="139"/>
      <c r="E35" s="141">
        <v>0</v>
      </c>
      <c r="F35" s="684">
        <v>0</v>
      </c>
      <c r="G35" s="141">
        <v>0</v>
      </c>
      <c r="H35" s="141">
        <v>0</v>
      </c>
      <c r="I35" s="141">
        <v>0</v>
      </c>
      <c r="J35" s="56"/>
      <c r="K35" s="56"/>
      <c r="L35" s="56"/>
      <c r="M35" s="25"/>
      <c r="N35" s="56"/>
      <c r="O35" s="56"/>
      <c r="P35" s="56"/>
      <c r="Q35" s="56"/>
      <c r="R35" s="56"/>
      <c r="S35" s="56"/>
    </row>
    <row r="36" spans="1:19" x14ac:dyDescent="0.25">
      <c r="A36" s="72"/>
      <c r="B36" s="401"/>
      <c r="C36" s="412" t="s">
        <v>178</v>
      </c>
      <c r="D36" s="412"/>
      <c r="E36" s="140">
        <v>0</v>
      </c>
      <c r="F36" s="684">
        <v>0</v>
      </c>
      <c r="G36" s="140">
        <v>0</v>
      </c>
      <c r="H36" s="140">
        <v>0</v>
      </c>
      <c r="I36" s="140">
        <v>0</v>
      </c>
      <c r="J36" s="56"/>
      <c r="K36" s="56"/>
      <c r="L36" s="56"/>
      <c r="M36" s="25"/>
      <c r="N36" s="56"/>
      <c r="O36" s="56"/>
      <c r="P36" s="56"/>
      <c r="Q36" s="56"/>
      <c r="R36" s="56"/>
      <c r="S36" s="56"/>
    </row>
    <row r="37" spans="1:19" x14ac:dyDescent="0.25">
      <c r="A37" s="72"/>
      <c r="B37" s="401"/>
      <c r="C37" s="412" t="s">
        <v>906</v>
      </c>
      <c r="D37" s="412"/>
      <c r="E37" s="140">
        <v>0</v>
      </c>
      <c r="F37" s="684">
        <v>0</v>
      </c>
      <c r="G37" s="140">
        <v>0</v>
      </c>
      <c r="H37" s="140">
        <v>0</v>
      </c>
      <c r="I37" s="140">
        <v>0</v>
      </c>
      <c r="J37" s="56"/>
      <c r="K37" s="56"/>
      <c r="L37" s="56"/>
      <c r="M37" s="25"/>
      <c r="N37" s="56"/>
      <c r="O37" s="56"/>
      <c r="P37" s="56"/>
      <c r="Q37" s="56"/>
      <c r="R37" s="56"/>
      <c r="S37" s="56"/>
    </row>
    <row r="38" spans="1:19" x14ac:dyDescent="0.25">
      <c r="A38" s="72"/>
      <c r="B38" s="401"/>
      <c r="C38" s="139" t="s">
        <v>180</v>
      </c>
      <c r="D38" s="139" t="s">
        <v>181</v>
      </c>
      <c r="E38" s="140">
        <v>0</v>
      </c>
      <c r="F38" s="684">
        <v>0</v>
      </c>
      <c r="G38" s="140">
        <v>0</v>
      </c>
      <c r="H38" s="140">
        <v>0</v>
      </c>
      <c r="I38" s="140">
        <v>0</v>
      </c>
      <c r="J38" s="56"/>
      <c r="K38" s="56"/>
      <c r="L38" s="56"/>
      <c r="M38" s="25"/>
      <c r="N38" s="56"/>
      <c r="O38" s="56"/>
      <c r="P38" s="56"/>
      <c r="Q38" s="56"/>
      <c r="R38" s="56"/>
      <c r="S38" s="56"/>
    </row>
    <row r="39" spans="1:19" ht="13" x14ac:dyDescent="0.25">
      <c r="A39" s="72"/>
      <c r="B39" s="402"/>
      <c r="C39" s="646" t="s">
        <v>869</v>
      </c>
      <c r="D39" s="136"/>
      <c r="E39" s="293">
        <f>SUM(E28:E38)</f>
        <v>0</v>
      </c>
      <c r="F39" s="685">
        <f>SUM(F28:F38)</f>
        <v>0</v>
      </c>
      <c r="G39" s="293">
        <f>SUM(G28:G38)</f>
        <v>0</v>
      </c>
      <c r="H39" s="293">
        <f>SUM(H28:H38)</f>
        <v>0</v>
      </c>
      <c r="I39" s="293">
        <f>SUM(I28:I38)</f>
        <v>0</v>
      </c>
      <c r="J39" s="56"/>
      <c r="K39" s="56"/>
      <c r="L39" s="56"/>
      <c r="M39" s="25"/>
      <c r="N39" s="56"/>
      <c r="O39" s="56"/>
      <c r="P39" s="56"/>
      <c r="Q39" s="56"/>
      <c r="R39" s="56"/>
      <c r="S39" s="56"/>
    </row>
    <row r="40" spans="1:19" x14ac:dyDescent="0.25">
      <c r="A40" s="72"/>
      <c r="B40" s="401"/>
      <c r="C40" s="139"/>
      <c r="D40" s="139"/>
      <c r="E40" s="140"/>
      <c r="F40" s="686"/>
      <c r="G40" s="140"/>
      <c r="H40" s="140"/>
      <c r="I40" s="140"/>
      <c r="J40" s="56"/>
      <c r="K40" s="56"/>
      <c r="L40" s="56"/>
      <c r="M40" s="25"/>
      <c r="N40" s="56"/>
      <c r="O40" s="56"/>
      <c r="P40" s="56"/>
      <c r="Q40" s="56"/>
      <c r="R40" s="56"/>
      <c r="S40" s="56"/>
    </row>
    <row r="41" spans="1:19" x14ac:dyDescent="0.25">
      <c r="A41" s="72"/>
      <c r="B41" s="67"/>
      <c r="C41" s="136" t="s">
        <v>182</v>
      </c>
      <c r="D41" s="136"/>
      <c r="E41" s="143"/>
      <c r="F41" s="687"/>
      <c r="G41" s="140"/>
      <c r="H41" s="140"/>
      <c r="I41" s="140"/>
      <c r="J41" s="56"/>
      <c r="K41" s="56"/>
      <c r="L41" s="56"/>
      <c r="M41" s="25"/>
      <c r="N41" s="56"/>
      <c r="O41" s="56"/>
      <c r="P41" s="56"/>
      <c r="Q41" s="56"/>
      <c r="R41" s="56"/>
      <c r="S41" s="56"/>
    </row>
    <row r="42" spans="1:19" x14ac:dyDescent="0.25">
      <c r="A42" s="72"/>
      <c r="B42" s="67"/>
      <c r="C42" s="412" t="s">
        <v>183</v>
      </c>
      <c r="D42" s="412" t="s">
        <v>184</v>
      </c>
      <c r="E42" s="140">
        <v>0</v>
      </c>
      <c r="F42" s="687">
        <v>0</v>
      </c>
      <c r="G42" s="140">
        <v>0</v>
      </c>
      <c r="H42" s="140">
        <v>0</v>
      </c>
      <c r="I42" s="140">
        <v>0</v>
      </c>
      <c r="J42" s="56"/>
      <c r="K42" s="56"/>
      <c r="L42" s="56"/>
      <c r="M42" s="25"/>
      <c r="N42" s="56"/>
      <c r="O42" s="56"/>
      <c r="P42" s="56"/>
      <c r="Q42" s="56"/>
      <c r="R42" s="56"/>
      <c r="S42" s="56"/>
    </row>
    <row r="43" spans="1:19" x14ac:dyDescent="0.25">
      <c r="A43" s="72"/>
      <c r="B43" s="67"/>
      <c r="C43" s="139" t="s">
        <v>185</v>
      </c>
      <c r="D43" s="139" t="s">
        <v>186</v>
      </c>
      <c r="E43" s="140">
        <v>0</v>
      </c>
      <c r="F43" s="687">
        <v>0</v>
      </c>
      <c r="G43" s="140">
        <v>0</v>
      </c>
      <c r="H43" s="140">
        <v>0</v>
      </c>
      <c r="I43" s="140">
        <v>0</v>
      </c>
      <c r="J43" s="56"/>
      <c r="K43" s="56"/>
      <c r="L43" s="56"/>
      <c r="M43" s="25"/>
      <c r="N43" s="56"/>
      <c r="O43" s="56"/>
      <c r="P43" s="56"/>
      <c r="Q43" s="56"/>
      <c r="R43" s="56"/>
      <c r="S43" s="56"/>
    </row>
    <row r="44" spans="1:19" x14ac:dyDescent="0.25">
      <c r="A44" s="72"/>
      <c r="B44" s="67"/>
      <c r="C44" s="139" t="s">
        <v>54</v>
      </c>
      <c r="D44" s="139" t="s">
        <v>187</v>
      </c>
      <c r="E44" s="140">
        <v>0</v>
      </c>
      <c r="F44" s="687">
        <v>0</v>
      </c>
      <c r="G44" s="140">
        <v>0</v>
      </c>
      <c r="H44" s="140">
        <v>0</v>
      </c>
      <c r="I44" s="140">
        <v>0</v>
      </c>
      <c r="J44" s="56"/>
      <c r="K44" s="56"/>
      <c r="L44" s="56"/>
      <c r="M44" s="25"/>
      <c r="N44" s="56"/>
      <c r="O44" s="56"/>
      <c r="P44" s="56"/>
      <c r="Q44" s="56"/>
      <c r="R44" s="56"/>
      <c r="S44" s="56"/>
    </row>
    <row r="45" spans="1:19" s="56" customFormat="1" x14ac:dyDescent="0.25">
      <c r="A45" s="72"/>
      <c r="B45" s="67"/>
      <c r="C45" s="139" t="s">
        <v>188</v>
      </c>
      <c r="D45" s="139" t="s">
        <v>189</v>
      </c>
      <c r="E45" s="140">
        <v>0</v>
      </c>
      <c r="F45" s="687">
        <v>0</v>
      </c>
      <c r="G45" s="140">
        <v>0</v>
      </c>
      <c r="H45" s="140">
        <v>0</v>
      </c>
      <c r="I45" s="140">
        <v>0</v>
      </c>
      <c r="M45" s="25"/>
    </row>
    <row r="46" spans="1:19" s="56" customFormat="1" x14ac:dyDescent="0.25">
      <c r="A46" s="72"/>
      <c r="B46" s="67"/>
      <c r="C46" s="139" t="s">
        <v>190</v>
      </c>
      <c r="D46" s="139" t="s">
        <v>191</v>
      </c>
      <c r="E46" s="140">
        <v>0</v>
      </c>
      <c r="F46" s="687">
        <v>0</v>
      </c>
      <c r="G46" s="140">
        <v>0</v>
      </c>
      <c r="H46" s="140">
        <v>0</v>
      </c>
      <c r="I46" s="140">
        <v>0</v>
      </c>
      <c r="M46" s="25"/>
    </row>
    <row r="47" spans="1:19" s="55" customFormat="1" x14ac:dyDescent="0.25">
      <c r="A47" s="72"/>
      <c r="B47" s="400"/>
      <c r="C47" s="634" t="s">
        <v>847</v>
      </c>
      <c r="D47" s="139"/>
      <c r="E47" s="140">
        <v>0</v>
      </c>
      <c r="F47" s="687">
        <v>0</v>
      </c>
      <c r="G47" s="140">
        <v>0</v>
      </c>
      <c r="H47" s="140">
        <v>0</v>
      </c>
      <c r="I47" s="140">
        <v>0</v>
      </c>
      <c r="J47" s="56"/>
      <c r="K47" s="56"/>
      <c r="L47" s="56"/>
      <c r="M47" s="25"/>
      <c r="N47" s="56"/>
      <c r="O47" s="56"/>
      <c r="P47" s="56"/>
      <c r="Q47" s="56"/>
      <c r="R47" s="56"/>
      <c r="S47" s="56"/>
    </row>
    <row r="48" spans="1:19" x14ac:dyDescent="0.25">
      <c r="A48" s="72"/>
      <c r="B48" s="400"/>
      <c r="C48" s="139" t="s">
        <v>192</v>
      </c>
      <c r="D48" s="139"/>
      <c r="E48" s="140">
        <v>0</v>
      </c>
      <c r="F48" s="687">
        <v>0</v>
      </c>
      <c r="G48" s="140">
        <v>0</v>
      </c>
      <c r="H48" s="140">
        <v>0</v>
      </c>
      <c r="I48" s="140">
        <v>0</v>
      </c>
      <c r="J48" s="56"/>
      <c r="K48" s="56"/>
      <c r="L48" s="56"/>
      <c r="M48" s="25"/>
      <c r="N48" s="56"/>
      <c r="O48" s="56"/>
      <c r="P48" s="56"/>
    </row>
    <row r="49" spans="1:16" s="56" customFormat="1" x14ac:dyDescent="0.25">
      <c r="A49" s="72"/>
      <c r="B49" s="400"/>
      <c r="C49" s="322" t="s">
        <v>715</v>
      </c>
      <c r="D49" s="139"/>
      <c r="E49" s="140">
        <v>0</v>
      </c>
      <c r="F49" s="687">
        <v>0</v>
      </c>
      <c r="G49" s="140">
        <v>0</v>
      </c>
      <c r="H49" s="140">
        <v>0</v>
      </c>
      <c r="I49" s="140">
        <v>0</v>
      </c>
      <c r="M49" s="25"/>
    </row>
    <row r="50" spans="1:16" x14ac:dyDescent="0.25">
      <c r="A50" s="72"/>
      <c r="B50" s="400"/>
      <c r="C50" s="139" t="s">
        <v>55</v>
      </c>
      <c r="D50" s="139" t="s">
        <v>193</v>
      </c>
      <c r="E50" s="140">
        <v>0</v>
      </c>
      <c r="F50" s="684">
        <v>0</v>
      </c>
      <c r="G50" s="140">
        <v>0</v>
      </c>
      <c r="H50" s="140">
        <v>0</v>
      </c>
      <c r="I50" s="140">
        <v>0</v>
      </c>
      <c r="J50" s="56"/>
      <c r="K50" s="56"/>
      <c r="L50" s="56"/>
      <c r="M50" s="25"/>
      <c r="N50" s="56"/>
      <c r="O50" s="56"/>
      <c r="P50" s="56"/>
    </row>
    <row r="51" spans="1:16" x14ac:dyDescent="0.25">
      <c r="A51" s="72"/>
      <c r="B51" s="400"/>
      <c r="C51" s="136" t="s">
        <v>194</v>
      </c>
      <c r="D51" s="136"/>
      <c r="E51" s="293">
        <f>SUM(E42:E50)</f>
        <v>0</v>
      </c>
      <c r="F51" s="685">
        <f>SUM(F42:F50)</f>
        <v>0</v>
      </c>
      <c r="G51" s="293">
        <f>SUM(G42:G50)</f>
        <v>0</v>
      </c>
      <c r="H51" s="293">
        <f>SUM(H42:H50)</f>
        <v>0</v>
      </c>
      <c r="I51" s="293">
        <f>SUM(I42:I50)</f>
        <v>0</v>
      </c>
      <c r="J51" s="56"/>
      <c r="K51" s="56"/>
      <c r="L51" s="56"/>
      <c r="M51" s="25"/>
      <c r="N51" s="56"/>
      <c r="O51" s="56"/>
      <c r="P51" s="56"/>
    </row>
    <row r="52" spans="1:16" s="18" customFormat="1" ht="13" x14ac:dyDescent="0.25">
      <c r="A52" s="72"/>
      <c r="B52" s="116"/>
      <c r="C52" s="136"/>
      <c r="D52" s="136"/>
      <c r="E52" s="142"/>
      <c r="F52" s="685"/>
      <c r="G52" s="142"/>
      <c r="H52" s="142"/>
      <c r="I52" s="142"/>
      <c r="J52" s="56"/>
      <c r="K52" s="56"/>
      <c r="L52" s="56"/>
      <c r="M52" s="25"/>
      <c r="N52" s="56"/>
      <c r="O52" s="56"/>
      <c r="P52" s="56"/>
    </row>
    <row r="53" spans="1:16" x14ac:dyDescent="0.25">
      <c r="A53" s="72"/>
      <c r="B53" s="68"/>
      <c r="C53" s="136" t="s">
        <v>195</v>
      </c>
      <c r="D53" s="136"/>
      <c r="E53" s="142">
        <f>+E39-E51</f>
        <v>0</v>
      </c>
      <c r="F53" s="685">
        <f>+F39-F51</f>
        <v>0</v>
      </c>
      <c r="G53" s="142">
        <f>+G39-G51</f>
        <v>0</v>
      </c>
      <c r="H53" s="142">
        <f>+H39-H51</f>
        <v>0</v>
      </c>
      <c r="I53" s="142">
        <f>+I39-I51</f>
        <v>0</v>
      </c>
      <c r="J53" s="56"/>
      <c r="K53" s="56"/>
      <c r="L53" s="56"/>
      <c r="M53" s="25"/>
      <c r="N53" s="56"/>
      <c r="O53" s="56"/>
      <c r="P53" s="56"/>
    </row>
    <row r="54" spans="1:16" x14ac:dyDescent="0.25">
      <c r="A54" s="72"/>
      <c r="B54" s="68"/>
      <c r="C54" s="139"/>
      <c r="D54" s="139"/>
      <c r="E54" s="140"/>
      <c r="F54" s="687"/>
      <c r="G54" s="140"/>
      <c r="H54" s="140"/>
      <c r="I54" s="140"/>
      <c r="J54" s="56"/>
      <c r="K54" s="56"/>
      <c r="L54" s="56"/>
      <c r="M54" s="25"/>
      <c r="N54" s="56"/>
      <c r="O54" s="56"/>
      <c r="P54" s="56"/>
    </row>
    <row r="55" spans="1:16" x14ac:dyDescent="0.25">
      <c r="A55" s="72"/>
      <c r="B55" s="68"/>
      <c r="C55" s="136" t="s">
        <v>196</v>
      </c>
      <c r="D55" s="136"/>
      <c r="E55" s="140"/>
      <c r="F55" s="687"/>
      <c r="G55" s="140"/>
      <c r="H55" s="140"/>
      <c r="I55" s="140"/>
      <c r="J55" s="56"/>
      <c r="K55" s="10"/>
      <c r="L55" s="10"/>
      <c r="M55" s="25"/>
      <c r="N55" s="10"/>
      <c r="O55" s="10"/>
      <c r="P55" s="10"/>
    </row>
    <row r="56" spans="1:16" ht="21" x14ac:dyDescent="0.25">
      <c r="A56" s="72"/>
      <c r="B56" s="68"/>
      <c r="C56" s="144" t="s">
        <v>197</v>
      </c>
      <c r="D56" s="144"/>
      <c r="E56" s="140"/>
      <c r="F56" s="687"/>
      <c r="G56" s="140"/>
      <c r="H56" s="140"/>
      <c r="I56" s="140"/>
      <c r="J56" s="56"/>
      <c r="K56" s="10"/>
      <c r="L56" s="10"/>
      <c r="M56" s="25"/>
      <c r="N56" s="10"/>
      <c r="O56" s="10"/>
      <c r="P56" s="10"/>
    </row>
    <row r="57" spans="1:16" x14ac:dyDescent="0.25">
      <c r="A57" s="72"/>
      <c r="B57" s="68"/>
      <c r="C57" s="145" t="s">
        <v>198</v>
      </c>
      <c r="D57" s="145"/>
      <c r="E57" s="141">
        <v>0</v>
      </c>
      <c r="F57" s="684">
        <v>0</v>
      </c>
      <c r="G57" s="141">
        <v>0</v>
      </c>
      <c r="H57" s="141">
        <v>0</v>
      </c>
      <c r="I57" s="141">
        <v>0</v>
      </c>
      <c r="J57" s="56"/>
      <c r="K57" s="10"/>
      <c r="L57" s="10"/>
      <c r="M57" s="25"/>
      <c r="N57" s="10"/>
      <c r="O57" s="10"/>
      <c r="P57" s="10"/>
    </row>
    <row r="58" spans="1:16" s="18" customFormat="1" ht="20" x14ac:dyDescent="0.25">
      <c r="A58" s="72"/>
      <c r="B58" s="68"/>
      <c r="C58" s="412" t="s">
        <v>199</v>
      </c>
      <c r="D58" s="412"/>
      <c r="E58" s="141">
        <v>0</v>
      </c>
      <c r="F58" s="684">
        <v>0</v>
      </c>
      <c r="G58" s="141">
        <v>0</v>
      </c>
      <c r="H58" s="141">
        <v>0</v>
      </c>
      <c r="I58" s="141">
        <v>0</v>
      </c>
      <c r="J58" s="56"/>
      <c r="K58" s="10"/>
      <c r="L58" s="10"/>
      <c r="M58" s="25"/>
      <c r="N58" s="10"/>
      <c r="O58" s="10"/>
      <c r="P58" s="10"/>
    </row>
    <row r="59" spans="1:16" ht="31" x14ac:dyDescent="0.25">
      <c r="A59" s="72"/>
      <c r="B59" s="68"/>
      <c r="C59" s="146" t="s">
        <v>200</v>
      </c>
      <c r="D59" s="146"/>
      <c r="E59" s="141">
        <v>0</v>
      </c>
      <c r="F59" s="684">
        <v>0</v>
      </c>
      <c r="G59" s="141">
        <v>0</v>
      </c>
      <c r="H59" s="141">
        <v>0</v>
      </c>
      <c r="I59" s="141">
        <v>0</v>
      </c>
      <c r="J59" s="56"/>
      <c r="K59" s="56"/>
      <c r="L59" s="56"/>
      <c r="M59" s="25"/>
      <c r="N59" s="56"/>
      <c r="O59" s="56"/>
      <c r="P59" s="56"/>
    </row>
    <row r="60" spans="1:16" s="56" customFormat="1" ht="13" thickBot="1" x14ac:dyDescent="0.3">
      <c r="A60" s="72"/>
      <c r="B60" s="68"/>
      <c r="C60" s="146" t="s">
        <v>719</v>
      </c>
      <c r="D60" s="146"/>
      <c r="E60" s="147">
        <f>E57+E58+E59</f>
        <v>0</v>
      </c>
      <c r="F60" s="688">
        <f t="shared" ref="F60:I60" si="0">F57+F58+F59</f>
        <v>0</v>
      </c>
      <c r="G60" s="147">
        <f t="shared" si="0"/>
        <v>0</v>
      </c>
      <c r="H60" s="147">
        <f t="shared" si="0"/>
        <v>0</v>
      </c>
      <c r="I60" s="147">
        <f t="shared" si="0"/>
        <v>0</v>
      </c>
      <c r="M60" s="25"/>
    </row>
    <row r="61" spans="1:16" s="56" customFormat="1" ht="13" thickTop="1" x14ac:dyDescent="0.25">
      <c r="A61" s="72"/>
      <c r="B61" s="68"/>
      <c r="C61" s="146"/>
      <c r="D61" s="146"/>
      <c r="E61" s="141"/>
      <c r="F61" s="684"/>
      <c r="G61" s="141"/>
      <c r="H61" s="141"/>
      <c r="I61" s="141"/>
      <c r="M61" s="25"/>
    </row>
    <row r="62" spans="1:16" ht="13" thickBot="1" x14ac:dyDescent="0.3">
      <c r="A62" s="72"/>
      <c r="B62" s="117"/>
      <c r="C62" s="136" t="s">
        <v>201</v>
      </c>
      <c r="D62" s="136"/>
      <c r="E62" s="294">
        <f>E53+E60</f>
        <v>0</v>
      </c>
      <c r="F62" s="689">
        <f>F53+F60</f>
        <v>0</v>
      </c>
      <c r="G62" s="294">
        <f>G53+G60</f>
        <v>0</v>
      </c>
      <c r="H62" s="294">
        <f>H53+H60</f>
        <v>0</v>
      </c>
      <c r="I62" s="294">
        <f>I53+I60</f>
        <v>0</v>
      </c>
      <c r="J62" s="56"/>
      <c r="K62" s="10"/>
      <c r="L62" s="10"/>
      <c r="M62" s="25"/>
      <c r="N62" s="10"/>
      <c r="O62" s="10"/>
      <c r="P62" s="10"/>
    </row>
    <row r="63" spans="1:16" ht="14.5" thickTop="1" x14ac:dyDescent="0.25">
      <c r="A63" s="72"/>
      <c r="B63" s="117"/>
      <c r="C63" s="4"/>
      <c r="D63" s="4"/>
      <c r="E63" s="5"/>
      <c r="F63" s="5"/>
      <c r="G63" s="5"/>
      <c r="H63" s="5"/>
      <c r="I63" s="5"/>
      <c r="J63" s="56"/>
      <c r="K63" s="56"/>
      <c r="L63" s="56"/>
      <c r="M63" s="25"/>
      <c r="N63" s="56"/>
      <c r="O63" s="56"/>
      <c r="P63" s="56"/>
    </row>
    <row r="64" spans="1:16" x14ac:dyDescent="0.25">
      <c r="A64" s="72"/>
      <c r="B64" s="117"/>
      <c r="C64" s="5"/>
      <c r="D64" s="5"/>
      <c r="E64" s="5"/>
      <c r="F64" s="5"/>
      <c r="G64" s="5"/>
      <c r="H64" s="5"/>
      <c r="I64" s="5"/>
      <c r="J64" s="56"/>
      <c r="K64" s="56"/>
      <c r="L64" s="56"/>
      <c r="M64" s="25"/>
      <c r="N64" s="56"/>
      <c r="O64" s="56"/>
      <c r="P64" s="56"/>
    </row>
    <row r="65" spans="1:16" ht="13" x14ac:dyDescent="0.25">
      <c r="A65" s="431" t="s">
        <v>165</v>
      </c>
      <c r="B65" s="117"/>
      <c r="C65" s="434" t="s">
        <v>160</v>
      </c>
      <c r="D65" s="287"/>
      <c r="E65" s="11"/>
      <c r="F65" s="5"/>
      <c r="G65" s="5"/>
      <c r="H65" s="5"/>
      <c r="I65" s="5"/>
      <c r="J65" s="56"/>
      <c r="K65" s="56"/>
      <c r="L65" s="56"/>
      <c r="M65" s="25"/>
      <c r="N65" s="56"/>
      <c r="O65" s="56"/>
      <c r="P65" s="56"/>
    </row>
    <row r="66" spans="1:16" x14ac:dyDescent="0.25">
      <c r="A66" s="72"/>
      <c r="B66" s="117"/>
      <c r="C66" s="149" t="str">
        <f>C21</f>
        <v>For the four years ending 30 June 2027</v>
      </c>
      <c r="D66" s="11"/>
      <c r="E66" s="11"/>
      <c r="F66" s="5"/>
      <c r="G66" s="5"/>
      <c r="H66" s="5"/>
      <c r="I66" s="5"/>
      <c r="J66" s="56"/>
      <c r="K66" s="56"/>
      <c r="L66" s="56"/>
      <c r="M66" s="25"/>
      <c r="N66" s="56"/>
      <c r="O66" s="56"/>
      <c r="P66" s="56"/>
    </row>
    <row r="67" spans="1:16" x14ac:dyDescent="0.25">
      <c r="A67" s="72"/>
      <c r="B67" s="117"/>
      <c r="C67" s="11"/>
      <c r="D67" s="11"/>
      <c r="E67" s="11"/>
      <c r="F67" s="5"/>
      <c r="G67" s="5"/>
      <c r="H67" s="5"/>
      <c r="I67" s="5"/>
      <c r="J67" s="56"/>
      <c r="K67" s="56"/>
      <c r="L67" s="56"/>
      <c r="M67" s="25"/>
      <c r="N67" s="56"/>
      <c r="O67" s="56"/>
      <c r="P67" s="56"/>
    </row>
    <row r="68" spans="1:16" ht="12.75" customHeight="1" x14ac:dyDescent="0.25">
      <c r="A68" s="72"/>
      <c r="B68" s="118"/>
      <c r="C68" s="682"/>
      <c r="D68" s="682"/>
      <c r="E68" s="682" t="s">
        <v>26</v>
      </c>
      <c r="F68" s="942" t="s">
        <v>96</v>
      </c>
      <c r="G68" s="883" t="s">
        <v>28</v>
      </c>
      <c r="H68" s="883"/>
      <c r="I68" s="883"/>
      <c r="J68" s="56"/>
      <c r="K68" s="56"/>
      <c r="L68" s="56"/>
      <c r="M68" s="25"/>
      <c r="N68" s="56"/>
      <c r="O68" s="56"/>
      <c r="P68" s="56"/>
    </row>
    <row r="69" spans="1:16" x14ac:dyDescent="0.25">
      <c r="A69" s="72"/>
      <c r="B69" s="118"/>
      <c r="C69" s="682"/>
      <c r="D69" s="682"/>
      <c r="E69" s="682" t="s">
        <v>25</v>
      </c>
      <c r="F69" s="942"/>
      <c r="G69" s="883"/>
      <c r="H69" s="883"/>
      <c r="I69" s="883"/>
      <c r="J69" s="56"/>
      <c r="K69" s="56"/>
      <c r="L69" s="56"/>
      <c r="M69" s="25"/>
      <c r="N69" s="56"/>
      <c r="O69" s="56"/>
      <c r="P69" s="56"/>
    </row>
    <row r="70" spans="1:16" x14ac:dyDescent="0.25">
      <c r="A70" s="72"/>
      <c r="B70" s="118"/>
      <c r="C70" s="682"/>
      <c r="D70" s="682"/>
      <c r="E70" s="673" t="str">
        <f>E25</f>
        <v>2022/23</v>
      </c>
      <c r="F70" s="673" t="str">
        <f t="shared" ref="F70:I70" si="1">F25</f>
        <v>2023/24</v>
      </c>
      <c r="G70" s="673" t="str">
        <f t="shared" si="1"/>
        <v>2024/25</v>
      </c>
      <c r="H70" s="673" t="str">
        <f t="shared" si="1"/>
        <v>2025/26</v>
      </c>
      <c r="I70" s="673" t="str">
        <f t="shared" si="1"/>
        <v>2026/27</v>
      </c>
      <c r="J70" s="56"/>
      <c r="K70" s="56"/>
      <c r="L70" s="56"/>
      <c r="M70" s="25"/>
      <c r="N70" s="56"/>
      <c r="O70" s="56"/>
      <c r="P70" s="56"/>
    </row>
    <row r="71" spans="1:16" x14ac:dyDescent="0.25">
      <c r="A71" s="72"/>
      <c r="B71" s="119"/>
      <c r="C71" s="682"/>
      <c r="D71" s="682" t="s">
        <v>166</v>
      </c>
      <c r="E71" s="682" t="s">
        <v>144</v>
      </c>
      <c r="F71" s="682" t="s">
        <v>144</v>
      </c>
      <c r="G71" s="682" t="s">
        <v>144</v>
      </c>
      <c r="H71" s="682" t="s">
        <v>144</v>
      </c>
      <c r="I71" s="682" t="s">
        <v>144</v>
      </c>
      <c r="J71" s="56"/>
      <c r="K71" s="56"/>
      <c r="L71" s="56"/>
      <c r="M71" s="25"/>
      <c r="N71" s="56"/>
      <c r="O71" s="56"/>
      <c r="P71" s="56"/>
    </row>
    <row r="72" spans="1:16" x14ac:dyDescent="0.25">
      <c r="A72" s="72"/>
      <c r="B72" s="120"/>
      <c r="C72" s="136" t="s">
        <v>202</v>
      </c>
      <c r="D72" s="136"/>
      <c r="E72" s="148"/>
      <c r="F72" s="690"/>
      <c r="G72" s="148"/>
      <c r="H72" s="148"/>
      <c r="I72" s="148"/>
      <c r="J72" s="56"/>
      <c r="K72" s="56"/>
      <c r="L72" s="56"/>
      <c r="M72" s="25"/>
      <c r="N72" s="56"/>
      <c r="O72" s="56"/>
      <c r="P72" s="56"/>
    </row>
    <row r="73" spans="1:16" x14ac:dyDescent="0.25">
      <c r="A73" s="72"/>
      <c r="B73" s="120"/>
      <c r="C73" s="136" t="s">
        <v>203</v>
      </c>
      <c r="D73" s="136"/>
      <c r="E73" s="137"/>
      <c r="F73" s="691"/>
      <c r="G73" s="138"/>
      <c r="H73" s="138"/>
      <c r="I73" s="138"/>
      <c r="J73" s="56"/>
      <c r="K73" s="56"/>
      <c r="L73" s="56"/>
      <c r="M73" s="25"/>
      <c r="N73" s="56"/>
      <c r="O73" s="56"/>
      <c r="P73" s="56"/>
    </row>
    <row r="74" spans="1:16" x14ac:dyDescent="0.25">
      <c r="A74" s="72"/>
      <c r="B74" s="120"/>
      <c r="C74" s="149" t="s">
        <v>204</v>
      </c>
      <c r="D74" s="139"/>
      <c r="E74" s="140">
        <v>0</v>
      </c>
      <c r="F74" s="687">
        <v>0</v>
      </c>
      <c r="G74" s="140">
        <v>0</v>
      </c>
      <c r="H74" s="140">
        <v>0</v>
      </c>
      <c r="I74" s="140">
        <v>0</v>
      </c>
      <c r="J74" s="56"/>
      <c r="K74" s="56"/>
      <c r="L74" s="56"/>
      <c r="M74" s="25"/>
      <c r="N74" s="56"/>
      <c r="O74" s="56"/>
      <c r="P74" s="56"/>
    </row>
    <row r="75" spans="1:16" x14ac:dyDescent="0.25">
      <c r="A75" s="72"/>
      <c r="B75" s="66"/>
      <c r="C75" s="149" t="s">
        <v>205</v>
      </c>
      <c r="D75" s="139"/>
      <c r="E75" s="140">
        <v>0</v>
      </c>
      <c r="F75" s="687">
        <v>0</v>
      </c>
      <c r="G75" s="140">
        <v>0</v>
      </c>
      <c r="H75" s="140">
        <v>0</v>
      </c>
      <c r="I75" s="140">
        <v>0</v>
      </c>
      <c r="J75" s="56"/>
      <c r="K75" s="56"/>
      <c r="L75" s="56"/>
      <c r="M75" s="25"/>
      <c r="N75" s="56"/>
      <c r="O75" s="56"/>
      <c r="P75" s="56"/>
    </row>
    <row r="76" spans="1:16" x14ac:dyDescent="0.25">
      <c r="A76" s="72"/>
      <c r="B76" s="66"/>
      <c r="C76" s="149" t="s">
        <v>206</v>
      </c>
      <c r="D76" s="139"/>
      <c r="E76" s="140">
        <v>0</v>
      </c>
      <c r="F76" s="687">
        <v>0</v>
      </c>
      <c r="G76" s="140">
        <v>0</v>
      </c>
      <c r="H76" s="140">
        <v>0</v>
      </c>
      <c r="I76" s="140">
        <v>0</v>
      </c>
      <c r="J76" s="56"/>
      <c r="K76" s="56"/>
      <c r="L76" s="56"/>
      <c r="M76" s="25"/>
      <c r="N76" s="56"/>
      <c r="O76" s="56"/>
      <c r="P76" s="56"/>
    </row>
    <row r="77" spans="1:16" ht="13" x14ac:dyDescent="0.25">
      <c r="A77" s="72"/>
      <c r="B77" s="69"/>
      <c r="C77" s="149" t="s">
        <v>207</v>
      </c>
      <c r="D77" s="139"/>
      <c r="E77" s="140">
        <v>0</v>
      </c>
      <c r="F77" s="687">
        <v>0</v>
      </c>
      <c r="G77" s="140">
        <v>0</v>
      </c>
      <c r="H77" s="140">
        <v>0</v>
      </c>
      <c r="I77" s="140">
        <v>0</v>
      </c>
      <c r="J77" s="56"/>
      <c r="K77" s="56"/>
      <c r="L77" s="56"/>
      <c r="M77" s="25"/>
      <c r="N77" s="56"/>
      <c r="O77" s="56"/>
      <c r="P77" s="56"/>
    </row>
    <row r="78" spans="1:16" s="56" customFormat="1" ht="13" x14ac:dyDescent="0.25">
      <c r="A78" s="72"/>
      <c r="B78" s="69"/>
      <c r="C78" s="631" t="s">
        <v>849</v>
      </c>
      <c r="D78" s="139"/>
      <c r="E78" s="140">
        <v>0</v>
      </c>
      <c r="F78" s="687">
        <v>0</v>
      </c>
      <c r="G78" s="140">
        <v>0</v>
      </c>
      <c r="H78" s="140">
        <v>0</v>
      </c>
      <c r="I78" s="140">
        <v>0</v>
      </c>
      <c r="M78" s="25"/>
    </row>
    <row r="79" spans="1:16" s="18" customFormat="1" ht="13" x14ac:dyDescent="0.25">
      <c r="A79" s="72"/>
      <c r="B79" s="116"/>
      <c r="C79" s="139" t="s">
        <v>208</v>
      </c>
      <c r="D79" s="139"/>
      <c r="E79" s="140">
        <v>0</v>
      </c>
      <c r="F79" s="687">
        <v>0</v>
      </c>
      <c r="G79" s="140">
        <v>0</v>
      </c>
      <c r="H79" s="140">
        <v>0</v>
      </c>
      <c r="I79" s="140">
        <v>0</v>
      </c>
      <c r="J79" s="44"/>
      <c r="K79" s="56"/>
      <c r="L79" s="56"/>
      <c r="M79" s="25"/>
      <c r="N79" s="56"/>
      <c r="O79" s="56"/>
      <c r="P79" s="56"/>
    </row>
    <row r="80" spans="1:16" ht="13" x14ac:dyDescent="0.25">
      <c r="A80" s="72"/>
      <c r="B80" s="69"/>
      <c r="C80" s="149" t="s">
        <v>209</v>
      </c>
      <c r="D80" s="139"/>
      <c r="E80" s="141">
        <v>0</v>
      </c>
      <c r="F80" s="684">
        <v>0</v>
      </c>
      <c r="G80" s="141">
        <v>0</v>
      </c>
      <c r="H80" s="141">
        <v>0</v>
      </c>
      <c r="I80" s="141">
        <v>0</v>
      </c>
      <c r="J80" s="56"/>
      <c r="K80" s="56"/>
      <c r="L80" s="56"/>
      <c r="M80" s="25"/>
      <c r="N80" s="56"/>
      <c r="O80" s="56"/>
      <c r="P80" s="56"/>
    </row>
    <row r="81" spans="1:16" ht="13" x14ac:dyDescent="0.25">
      <c r="A81" s="72"/>
      <c r="B81" s="69"/>
      <c r="C81" s="136" t="s">
        <v>210</v>
      </c>
      <c r="D81" s="139" t="s">
        <v>211</v>
      </c>
      <c r="E81" s="142">
        <f>SUM(E74:E80)</f>
        <v>0</v>
      </c>
      <c r="F81" s="685">
        <f>SUM(F74:F80)</f>
        <v>0</v>
      </c>
      <c r="G81" s="142">
        <f>SUM(G74:G80)</f>
        <v>0</v>
      </c>
      <c r="H81" s="142">
        <f>SUM(H74:H80)</f>
        <v>0</v>
      </c>
      <c r="I81" s="142">
        <f>SUM(I74:I80)</f>
        <v>0</v>
      </c>
      <c r="J81" s="56"/>
      <c r="K81" s="10"/>
      <c r="L81" s="10"/>
      <c r="M81" s="25"/>
      <c r="N81" s="10"/>
      <c r="O81" s="10"/>
      <c r="P81" s="10"/>
    </row>
    <row r="82" spans="1:16" ht="13" x14ac:dyDescent="0.25">
      <c r="A82" s="72"/>
      <c r="B82" s="69"/>
      <c r="C82" s="139"/>
      <c r="D82" s="139"/>
      <c r="E82" s="150"/>
      <c r="F82" s="692"/>
      <c r="G82" s="150"/>
      <c r="H82" s="150"/>
      <c r="I82" s="150"/>
      <c r="J82" s="56"/>
      <c r="K82" s="56"/>
      <c r="L82" s="56"/>
      <c r="M82" s="25"/>
      <c r="N82" s="56"/>
      <c r="O82" s="56"/>
      <c r="P82" s="56"/>
    </row>
    <row r="83" spans="1:16" ht="13" x14ac:dyDescent="0.25">
      <c r="A83" s="72"/>
      <c r="B83" s="69"/>
      <c r="C83" s="136" t="s">
        <v>212</v>
      </c>
      <c r="D83" s="139"/>
      <c r="E83" s="151"/>
      <c r="F83" s="692"/>
      <c r="G83" s="150"/>
      <c r="H83" s="150"/>
      <c r="I83" s="150"/>
      <c r="J83" s="56"/>
      <c r="K83" s="56"/>
      <c r="L83" s="56"/>
      <c r="M83" s="25"/>
      <c r="N83" s="56"/>
      <c r="O83" s="56"/>
      <c r="P83" s="56"/>
    </row>
    <row r="84" spans="1:16" ht="13" x14ac:dyDescent="0.25">
      <c r="A84" s="72"/>
      <c r="B84" s="69"/>
      <c r="C84" s="149" t="s">
        <v>205</v>
      </c>
      <c r="D84" s="139"/>
      <c r="E84" s="140">
        <v>0</v>
      </c>
      <c r="F84" s="687">
        <v>0</v>
      </c>
      <c r="G84" s="140">
        <v>0</v>
      </c>
      <c r="H84" s="140">
        <v>0</v>
      </c>
      <c r="I84" s="140">
        <v>0</v>
      </c>
      <c r="J84" s="56"/>
      <c r="K84" s="56"/>
      <c r="L84" s="56"/>
      <c r="M84" s="25"/>
      <c r="N84" s="56"/>
      <c r="O84" s="56"/>
      <c r="P84" s="56"/>
    </row>
    <row r="85" spans="1:16" s="55" customFormat="1" ht="13" x14ac:dyDescent="0.25">
      <c r="A85" s="72"/>
      <c r="B85" s="69"/>
      <c r="C85" s="149" t="s">
        <v>206</v>
      </c>
      <c r="D85" s="139"/>
      <c r="E85" s="140">
        <v>0</v>
      </c>
      <c r="F85" s="687">
        <v>0</v>
      </c>
      <c r="G85" s="140">
        <v>0</v>
      </c>
      <c r="H85" s="140">
        <v>0</v>
      </c>
      <c r="I85" s="140">
        <v>0</v>
      </c>
      <c r="J85" s="56"/>
      <c r="K85" s="56"/>
      <c r="L85" s="56"/>
      <c r="M85" s="25"/>
      <c r="N85" s="56"/>
      <c r="O85" s="56"/>
      <c r="P85" s="56"/>
    </row>
    <row r="86" spans="1:16" ht="13" x14ac:dyDescent="0.25">
      <c r="A86" s="72"/>
      <c r="B86" s="69"/>
      <c r="C86" s="139" t="s">
        <v>213</v>
      </c>
      <c r="D86" s="139"/>
      <c r="E86" s="140">
        <v>0</v>
      </c>
      <c r="F86" s="687">
        <v>0</v>
      </c>
      <c r="G86" s="140">
        <v>0</v>
      </c>
      <c r="H86" s="140">
        <v>0</v>
      </c>
      <c r="I86" s="140">
        <v>0</v>
      </c>
      <c r="J86" s="56"/>
      <c r="K86" s="56"/>
      <c r="L86" s="56"/>
      <c r="M86" s="25"/>
      <c r="N86" s="56"/>
      <c r="O86" s="56"/>
      <c r="P86" s="56"/>
    </row>
    <row r="87" spans="1:16" ht="13" x14ac:dyDescent="0.25">
      <c r="A87" s="72"/>
      <c r="B87" s="69"/>
      <c r="C87" s="322" t="s">
        <v>214</v>
      </c>
      <c r="D87" s="322"/>
      <c r="E87" s="141">
        <v>0</v>
      </c>
      <c r="F87" s="684">
        <v>0</v>
      </c>
      <c r="G87" s="141">
        <v>0</v>
      </c>
      <c r="H87" s="141">
        <v>0</v>
      </c>
      <c r="I87" s="141">
        <v>0</v>
      </c>
      <c r="J87" s="56"/>
      <c r="K87" s="56"/>
      <c r="L87" s="56"/>
      <c r="M87" s="25"/>
      <c r="N87" s="56"/>
      <c r="O87" s="56"/>
      <c r="P87" s="56"/>
    </row>
    <row r="88" spans="1:16" s="56" customFormat="1" ht="13" x14ac:dyDescent="0.25">
      <c r="A88" s="72"/>
      <c r="B88" s="323"/>
      <c r="C88" s="322" t="s">
        <v>215</v>
      </c>
      <c r="D88" s="322" t="s">
        <v>216</v>
      </c>
      <c r="E88" s="141">
        <v>0</v>
      </c>
      <c r="F88" s="684">
        <v>0</v>
      </c>
      <c r="G88" s="141">
        <v>0</v>
      </c>
      <c r="H88" s="141">
        <v>0</v>
      </c>
      <c r="I88" s="141">
        <v>0</v>
      </c>
      <c r="J88" s="70"/>
      <c r="M88" s="25"/>
    </row>
    <row r="89" spans="1:16" ht="13" x14ac:dyDescent="0.25">
      <c r="A89" s="72"/>
      <c r="B89" s="69"/>
      <c r="C89" s="296" t="s">
        <v>217</v>
      </c>
      <c r="D89" s="322"/>
      <c r="E89" s="140">
        <v>0</v>
      </c>
      <c r="F89" s="687">
        <v>0</v>
      </c>
      <c r="G89" s="140">
        <v>0</v>
      </c>
      <c r="H89" s="140">
        <v>0</v>
      </c>
      <c r="I89" s="140">
        <v>0</v>
      </c>
      <c r="J89" s="56"/>
      <c r="K89" s="56"/>
      <c r="L89" s="56"/>
      <c r="M89" s="25"/>
      <c r="N89" s="56"/>
      <c r="O89" s="56"/>
      <c r="P89" s="56"/>
    </row>
    <row r="90" spans="1:16" ht="13" x14ac:dyDescent="0.25">
      <c r="A90" s="72"/>
      <c r="B90" s="69"/>
      <c r="C90" s="296" t="s">
        <v>218</v>
      </c>
      <c r="D90" s="322"/>
      <c r="E90" s="152">
        <v>0</v>
      </c>
      <c r="F90" s="693">
        <v>0</v>
      </c>
      <c r="G90" s="152">
        <v>0</v>
      </c>
      <c r="H90" s="152">
        <v>0</v>
      </c>
      <c r="I90" s="152">
        <v>0</v>
      </c>
      <c r="J90" s="56"/>
      <c r="K90" s="56"/>
      <c r="L90" s="56"/>
      <c r="M90" s="25"/>
      <c r="N90" s="56"/>
      <c r="O90" s="56"/>
      <c r="P90" s="56"/>
    </row>
    <row r="91" spans="1:16" ht="13" x14ac:dyDescent="0.25">
      <c r="A91" s="72"/>
      <c r="B91" s="69"/>
      <c r="C91" s="321" t="s">
        <v>219</v>
      </c>
      <c r="D91" s="322" t="s">
        <v>211</v>
      </c>
      <c r="E91" s="142">
        <f>SUM(E84:E90)</f>
        <v>0</v>
      </c>
      <c r="F91" s="685">
        <f>SUM(F84:F90)</f>
        <v>0</v>
      </c>
      <c r="G91" s="142">
        <f>SUM(G84:G90)</f>
        <v>0</v>
      </c>
      <c r="H91" s="142">
        <f>SUM(H84:H90)</f>
        <v>0</v>
      </c>
      <c r="I91" s="142">
        <f>SUM(I84:I90)</f>
        <v>0</v>
      </c>
      <c r="J91" s="56"/>
      <c r="K91" s="56"/>
      <c r="L91" s="56"/>
      <c r="M91" s="25"/>
      <c r="N91" s="56"/>
      <c r="O91" s="56"/>
      <c r="P91" s="56"/>
    </row>
    <row r="92" spans="1:16" ht="13" x14ac:dyDescent="0.25">
      <c r="A92" s="72"/>
      <c r="B92" s="69"/>
      <c r="C92" s="321" t="s">
        <v>220</v>
      </c>
      <c r="D92" s="322"/>
      <c r="E92" s="142">
        <f>E91+E81</f>
        <v>0</v>
      </c>
      <c r="F92" s="694">
        <f>F91+F81</f>
        <v>0</v>
      </c>
      <c r="G92" s="142">
        <f>G91+G81</f>
        <v>0</v>
      </c>
      <c r="H92" s="142">
        <f>H91+H81</f>
        <v>0</v>
      </c>
      <c r="I92" s="142">
        <f>I91+I81</f>
        <v>0</v>
      </c>
      <c r="J92" s="56"/>
      <c r="K92" s="56"/>
      <c r="L92" s="56"/>
      <c r="M92" s="25"/>
      <c r="N92" s="56"/>
      <c r="O92" s="56"/>
      <c r="P92" s="56"/>
    </row>
    <row r="93" spans="1:16" ht="13" x14ac:dyDescent="0.25">
      <c r="A93" s="72"/>
      <c r="B93" s="69"/>
      <c r="C93" s="321"/>
      <c r="D93" s="322"/>
      <c r="E93" s="151"/>
      <c r="F93" s="692"/>
      <c r="G93" s="150"/>
      <c r="H93" s="150"/>
      <c r="I93" s="150"/>
      <c r="J93" s="56"/>
      <c r="K93" s="56"/>
      <c r="L93" s="56"/>
      <c r="M93" s="25"/>
      <c r="N93" s="56"/>
      <c r="O93" s="56"/>
      <c r="P93" s="56"/>
    </row>
    <row r="94" spans="1:16" ht="13" x14ac:dyDescent="0.25">
      <c r="A94" s="72"/>
      <c r="B94" s="69"/>
      <c r="C94" s="321" t="s">
        <v>221</v>
      </c>
      <c r="D94" s="322"/>
      <c r="E94" s="151"/>
      <c r="F94" s="692"/>
      <c r="G94" s="150"/>
      <c r="H94" s="150"/>
      <c r="I94" s="150"/>
      <c r="J94" s="56"/>
      <c r="K94" s="56"/>
      <c r="L94" s="56"/>
      <c r="M94" s="25"/>
      <c r="N94" s="56"/>
      <c r="O94" s="56"/>
      <c r="P94" s="56"/>
    </row>
    <row r="95" spans="1:16" x14ac:dyDescent="0.25">
      <c r="A95" s="72"/>
      <c r="C95" s="321" t="s">
        <v>222</v>
      </c>
      <c r="D95" s="322"/>
      <c r="E95" s="151"/>
      <c r="F95" s="692"/>
      <c r="G95" s="150"/>
      <c r="H95" s="150"/>
      <c r="I95" s="150"/>
      <c r="J95" s="56"/>
      <c r="K95" s="56"/>
      <c r="L95" s="56"/>
      <c r="M95" s="25"/>
      <c r="N95" s="56"/>
      <c r="O95" s="56"/>
      <c r="P95" s="56"/>
    </row>
    <row r="96" spans="1:16" x14ac:dyDescent="0.25">
      <c r="A96" s="72"/>
      <c r="C96" s="296" t="s">
        <v>223</v>
      </c>
      <c r="D96" s="322"/>
      <c r="E96" s="140">
        <v>0</v>
      </c>
      <c r="F96" s="687">
        <v>0</v>
      </c>
      <c r="G96" s="140">
        <v>0</v>
      </c>
      <c r="H96" s="140">
        <v>0</v>
      </c>
      <c r="I96" s="140">
        <v>0</v>
      </c>
      <c r="J96" s="56"/>
      <c r="K96" s="56"/>
      <c r="L96" s="56"/>
      <c r="M96" s="25"/>
      <c r="N96" s="56"/>
      <c r="O96" s="56"/>
      <c r="P96" s="56"/>
    </row>
    <row r="97" spans="1:16" x14ac:dyDescent="0.25">
      <c r="A97" s="72"/>
      <c r="C97" s="296" t="s">
        <v>224</v>
      </c>
      <c r="D97" s="322"/>
      <c r="E97" s="140">
        <v>0</v>
      </c>
      <c r="F97" s="687">
        <v>0</v>
      </c>
      <c r="G97" s="140">
        <v>0</v>
      </c>
      <c r="H97" s="140">
        <v>0</v>
      </c>
      <c r="I97" s="140">
        <v>0</v>
      </c>
      <c r="J97" s="56"/>
      <c r="K97" s="56"/>
      <c r="L97" s="56"/>
      <c r="M97" s="25"/>
      <c r="N97" s="56"/>
      <c r="O97" s="56"/>
      <c r="P97" s="56"/>
    </row>
    <row r="98" spans="1:16" s="56" customFormat="1" x14ac:dyDescent="0.25">
      <c r="A98" s="72"/>
      <c r="B98" s="62"/>
      <c r="C98" s="296" t="s">
        <v>708</v>
      </c>
      <c r="D98" s="322"/>
      <c r="E98" s="140">
        <v>0</v>
      </c>
      <c r="F98" s="687">
        <v>0</v>
      </c>
      <c r="G98" s="140">
        <v>0</v>
      </c>
      <c r="H98" s="140">
        <v>0</v>
      </c>
      <c r="I98" s="140">
        <v>0</v>
      </c>
      <c r="M98" s="25"/>
    </row>
    <row r="99" spans="1:16" x14ac:dyDescent="0.25">
      <c r="A99" s="72"/>
      <c r="C99" s="322" t="s">
        <v>225</v>
      </c>
      <c r="D99" s="322"/>
      <c r="E99" s="141">
        <v>0</v>
      </c>
      <c r="F99" s="684">
        <v>0</v>
      </c>
      <c r="G99" s="141">
        <v>0</v>
      </c>
      <c r="H99" s="141">
        <v>0</v>
      </c>
      <c r="I99" s="141">
        <v>0</v>
      </c>
      <c r="J99" s="56"/>
      <c r="K99" s="56"/>
      <c r="L99" s="56"/>
      <c r="M99" s="25"/>
      <c r="N99" s="56"/>
      <c r="O99" s="56"/>
      <c r="P99" s="56"/>
    </row>
    <row r="100" spans="1:16" x14ac:dyDescent="0.25">
      <c r="A100" s="72"/>
      <c r="C100" s="296" t="s">
        <v>226</v>
      </c>
      <c r="D100" s="322" t="s">
        <v>227</v>
      </c>
      <c r="E100" s="141">
        <v>0</v>
      </c>
      <c r="F100" s="684">
        <v>0</v>
      </c>
      <c r="G100" s="141">
        <v>0</v>
      </c>
      <c r="H100" s="141">
        <v>0</v>
      </c>
      <c r="I100" s="141">
        <v>0</v>
      </c>
      <c r="J100" s="56"/>
      <c r="K100" s="56"/>
      <c r="L100" s="56"/>
      <c r="M100" s="25"/>
      <c r="N100" s="56"/>
      <c r="O100" s="56"/>
      <c r="P100" s="56"/>
    </row>
    <row r="101" spans="1:16" s="56" customFormat="1" x14ac:dyDescent="0.25">
      <c r="A101" s="72"/>
      <c r="B101" s="62"/>
      <c r="C101" s="296" t="s">
        <v>228</v>
      </c>
      <c r="D101" s="322" t="s">
        <v>216</v>
      </c>
      <c r="E101" s="141">
        <v>0</v>
      </c>
      <c r="F101" s="684">
        <v>0</v>
      </c>
      <c r="G101" s="141">
        <v>0</v>
      </c>
      <c r="H101" s="141">
        <v>0</v>
      </c>
      <c r="I101" s="141">
        <v>0</v>
      </c>
      <c r="M101" s="25"/>
    </row>
    <row r="102" spans="1:16" x14ac:dyDescent="0.25">
      <c r="A102" s="72"/>
      <c r="C102" s="321" t="s">
        <v>229</v>
      </c>
      <c r="D102" s="322" t="s">
        <v>230</v>
      </c>
      <c r="E102" s="142">
        <f>SUM(E96:E101)</f>
        <v>0</v>
      </c>
      <c r="F102" s="685">
        <f>SUM(F96:F101)</f>
        <v>0</v>
      </c>
      <c r="G102" s="142">
        <f>SUM(G96:G101)</f>
        <v>0</v>
      </c>
      <c r="H102" s="142">
        <f t="shared" ref="H102" si="2">SUM(H96:H101)</f>
        <v>0</v>
      </c>
      <c r="I102" s="142">
        <f>SUM(I96:I101)</f>
        <v>0</v>
      </c>
      <c r="J102" s="56"/>
      <c r="K102" s="56"/>
      <c r="L102" s="56"/>
      <c r="M102" s="25"/>
      <c r="N102" s="56"/>
      <c r="O102" s="56"/>
      <c r="P102" s="56"/>
    </row>
    <row r="103" spans="1:16" x14ac:dyDescent="0.25">
      <c r="A103" s="72"/>
      <c r="C103" s="322"/>
      <c r="D103" s="322"/>
      <c r="E103" s="150"/>
      <c r="F103" s="692"/>
      <c r="G103" s="150"/>
      <c r="H103" s="150"/>
      <c r="I103" s="150"/>
      <c r="J103" s="56"/>
      <c r="K103" s="56"/>
      <c r="L103" s="56"/>
      <c r="M103" s="25"/>
      <c r="N103" s="56"/>
      <c r="O103" s="56"/>
      <c r="P103" s="56"/>
    </row>
    <row r="104" spans="1:16" x14ac:dyDescent="0.25">
      <c r="A104" s="72"/>
      <c r="C104" s="321" t="s">
        <v>231</v>
      </c>
      <c r="D104" s="322"/>
      <c r="E104" s="151"/>
      <c r="F104" s="692"/>
      <c r="G104" s="150"/>
      <c r="H104" s="150"/>
      <c r="I104" s="150"/>
      <c r="J104" s="56"/>
      <c r="K104" s="56"/>
      <c r="L104" s="56"/>
      <c r="M104" s="25"/>
      <c r="N104" s="56"/>
      <c r="O104" s="56"/>
      <c r="P104" s="56"/>
    </row>
    <row r="105" spans="1:16" x14ac:dyDescent="0.25">
      <c r="A105" s="72"/>
      <c r="C105" s="322" t="s">
        <v>225</v>
      </c>
      <c r="D105" s="322"/>
      <c r="E105" s="141">
        <v>0</v>
      </c>
      <c r="F105" s="684">
        <v>0</v>
      </c>
      <c r="G105" s="141">
        <v>0</v>
      </c>
      <c r="H105" s="141">
        <v>0</v>
      </c>
      <c r="I105" s="141">
        <v>0</v>
      </c>
      <c r="J105" s="56"/>
      <c r="K105" s="56"/>
      <c r="L105" s="56"/>
      <c r="M105" s="25"/>
      <c r="N105" s="56"/>
      <c r="O105" s="56"/>
      <c r="P105" s="56"/>
    </row>
    <row r="106" spans="1:16" x14ac:dyDescent="0.25">
      <c r="A106" s="72"/>
      <c r="C106" s="296" t="s">
        <v>226</v>
      </c>
      <c r="D106" s="322" t="s">
        <v>227</v>
      </c>
      <c r="E106" s="141">
        <v>0</v>
      </c>
      <c r="F106" s="684">
        <v>0</v>
      </c>
      <c r="G106" s="141">
        <v>0</v>
      </c>
      <c r="H106" s="141">
        <v>0</v>
      </c>
      <c r="I106" s="141">
        <v>0</v>
      </c>
      <c r="J106" s="56"/>
      <c r="K106" s="56"/>
      <c r="L106" s="56"/>
      <c r="M106" s="25"/>
      <c r="N106" s="56"/>
      <c r="O106" s="56"/>
      <c r="P106" s="56"/>
    </row>
    <row r="107" spans="1:16" s="56" customFormat="1" x14ac:dyDescent="0.25">
      <c r="A107" s="72"/>
      <c r="B107" s="62"/>
      <c r="C107" s="296" t="s">
        <v>228</v>
      </c>
      <c r="D107" s="322" t="s">
        <v>216</v>
      </c>
      <c r="E107" s="141">
        <v>0</v>
      </c>
      <c r="F107" s="684">
        <v>0</v>
      </c>
      <c r="G107" s="141">
        <v>0</v>
      </c>
      <c r="H107" s="141">
        <v>0</v>
      </c>
      <c r="I107" s="141">
        <v>0</v>
      </c>
      <c r="M107" s="25"/>
    </row>
    <row r="108" spans="1:16" x14ac:dyDescent="0.25">
      <c r="A108" s="72"/>
      <c r="C108" s="321" t="s">
        <v>232</v>
      </c>
      <c r="D108" s="322" t="s">
        <v>230</v>
      </c>
      <c r="E108" s="153">
        <f>SUM(E105:E107)</f>
        <v>0</v>
      </c>
      <c r="F108" s="695">
        <f t="shared" ref="F108:I108" si="3">SUM(F105:F107)</f>
        <v>0</v>
      </c>
      <c r="G108" s="153">
        <f t="shared" si="3"/>
        <v>0</v>
      </c>
      <c r="H108" s="153">
        <f t="shared" si="3"/>
        <v>0</v>
      </c>
      <c r="I108" s="153">
        <f t="shared" si="3"/>
        <v>0</v>
      </c>
      <c r="J108" s="56"/>
      <c r="K108" s="56"/>
      <c r="L108" s="56"/>
      <c r="M108" s="25"/>
      <c r="N108" s="56"/>
      <c r="O108" s="56"/>
      <c r="P108" s="56"/>
    </row>
    <row r="109" spans="1:16" x14ac:dyDescent="0.25">
      <c r="A109" s="72"/>
      <c r="C109" s="321" t="s">
        <v>233</v>
      </c>
      <c r="D109" s="322"/>
      <c r="E109" s="153">
        <f>E108+E102</f>
        <v>0</v>
      </c>
      <c r="F109" s="695">
        <f t="shared" ref="F109:I109" si="4">F108+F102</f>
        <v>0</v>
      </c>
      <c r="G109" s="153">
        <f t="shared" si="4"/>
        <v>0</v>
      </c>
      <c r="H109" s="153">
        <f t="shared" si="4"/>
        <v>0</v>
      </c>
      <c r="I109" s="153">
        <f t="shared" si="4"/>
        <v>0</v>
      </c>
      <c r="J109" s="56"/>
      <c r="K109" s="56"/>
      <c r="L109" s="56"/>
      <c r="M109" s="25"/>
      <c r="N109" s="56"/>
      <c r="O109" s="56"/>
      <c r="P109" s="56"/>
    </row>
    <row r="110" spans="1:16" ht="13" thickBot="1" x14ac:dyDescent="0.3">
      <c r="A110" s="72"/>
      <c r="C110" s="321" t="s">
        <v>234</v>
      </c>
      <c r="D110" s="322"/>
      <c r="E110" s="154">
        <f>E92-E109</f>
        <v>0</v>
      </c>
      <c r="F110" s="696">
        <f t="shared" ref="F110:I110" si="5">F92-F109</f>
        <v>0</v>
      </c>
      <c r="G110" s="154">
        <f t="shared" si="5"/>
        <v>0</v>
      </c>
      <c r="H110" s="154">
        <f t="shared" si="5"/>
        <v>0</v>
      </c>
      <c r="I110" s="154">
        <f t="shared" si="5"/>
        <v>0</v>
      </c>
      <c r="J110" s="56"/>
      <c r="K110" s="56"/>
      <c r="L110" s="56"/>
      <c r="M110" s="25"/>
      <c r="N110" s="56"/>
      <c r="O110" s="56"/>
      <c r="P110" s="56"/>
    </row>
    <row r="111" spans="1:16" ht="13" thickTop="1" x14ac:dyDescent="0.25">
      <c r="A111" s="72"/>
      <c r="C111" s="139"/>
      <c r="D111" s="139"/>
      <c r="E111" s="150"/>
      <c r="F111" s="692"/>
      <c r="G111" s="150"/>
      <c r="H111" s="150"/>
      <c r="I111" s="150"/>
      <c r="J111" s="56"/>
      <c r="K111" s="56"/>
      <c r="L111" s="56"/>
      <c r="M111" s="25"/>
      <c r="N111" s="56"/>
      <c r="O111" s="56"/>
      <c r="P111" s="56"/>
    </row>
    <row r="112" spans="1:16" x14ac:dyDescent="0.25">
      <c r="A112" s="72"/>
      <c r="C112" s="136" t="s">
        <v>235</v>
      </c>
      <c r="D112" s="139"/>
      <c r="E112" s="150"/>
      <c r="F112" s="692"/>
      <c r="G112" s="150"/>
      <c r="H112" s="150"/>
      <c r="I112" s="150"/>
      <c r="J112" s="56"/>
      <c r="K112" s="56"/>
      <c r="L112" s="56"/>
      <c r="M112" s="25"/>
      <c r="N112" s="56"/>
      <c r="O112" s="56"/>
      <c r="P112" s="56"/>
    </row>
    <row r="113" spans="1:16" x14ac:dyDescent="0.25">
      <c r="A113" s="72"/>
      <c r="C113" s="139" t="s">
        <v>236</v>
      </c>
      <c r="D113" s="139"/>
      <c r="E113" s="140">
        <v>0</v>
      </c>
      <c r="F113" s="687">
        <v>0</v>
      </c>
      <c r="G113" s="140">
        <v>0</v>
      </c>
      <c r="H113" s="140">
        <v>0</v>
      </c>
      <c r="I113" s="140">
        <v>0</v>
      </c>
      <c r="J113" s="56"/>
      <c r="K113" s="56"/>
      <c r="L113" s="56"/>
      <c r="M113" s="25"/>
      <c r="N113" s="56"/>
      <c r="O113" s="56"/>
      <c r="P113" s="56"/>
    </row>
    <row r="114" spans="1:16" x14ac:dyDescent="0.25">
      <c r="A114" s="72"/>
      <c r="C114" s="412" t="s">
        <v>237</v>
      </c>
      <c r="D114" s="139"/>
      <c r="E114" s="140">
        <v>0</v>
      </c>
      <c r="F114" s="687">
        <v>0</v>
      </c>
      <c r="G114" s="140">
        <v>0</v>
      </c>
      <c r="H114" s="140">
        <v>0</v>
      </c>
      <c r="I114" s="140">
        <v>0</v>
      </c>
      <c r="J114" s="56"/>
      <c r="K114" s="56"/>
      <c r="L114" s="56"/>
      <c r="M114" s="25"/>
      <c r="N114" s="56"/>
      <c r="O114" s="56"/>
      <c r="P114" s="56"/>
    </row>
    <row r="115" spans="1:16" ht="13" thickBot="1" x14ac:dyDescent="0.3">
      <c r="A115" s="72"/>
      <c r="C115" s="136" t="s">
        <v>238</v>
      </c>
      <c r="D115" s="139"/>
      <c r="E115" s="147">
        <f>SUM(E113:E114)</f>
        <v>0</v>
      </c>
      <c r="F115" s="688">
        <f>SUM(F113:F114)</f>
        <v>0</v>
      </c>
      <c r="G115" s="147">
        <f>SUM(G113:G114)</f>
        <v>0</v>
      </c>
      <c r="H115" s="147">
        <f>SUM(H113:H114)</f>
        <v>0</v>
      </c>
      <c r="I115" s="147">
        <f>SUM(I113:I114)</f>
        <v>0</v>
      </c>
      <c r="J115" s="56"/>
      <c r="K115" s="56"/>
      <c r="L115" s="56"/>
      <c r="M115" s="25"/>
      <c r="N115" s="56"/>
      <c r="O115" s="56"/>
      <c r="P115" s="56"/>
    </row>
    <row r="116" spans="1:16" ht="13" thickTop="1" x14ac:dyDescent="0.25">
      <c r="A116" s="72"/>
      <c r="C116" s="139"/>
      <c r="D116" s="139"/>
      <c r="E116" s="155"/>
      <c r="F116" s="156"/>
      <c r="G116" s="155"/>
      <c r="H116" s="155"/>
      <c r="I116" s="155"/>
      <c r="J116" s="56"/>
      <c r="K116" s="56"/>
      <c r="L116" s="56"/>
      <c r="M116" s="25"/>
      <c r="N116" s="56"/>
      <c r="O116" s="56"/>
      <c r="P116" s="56"/>
    </row>
    <row r="117" spans="1:16" x14ac:dyDescent="0.25">
      <c r="A117" s="72"/>
      <c r="C117" s="139"/>
      <c r="D117" s="139"/>
      <c r="E117" s="155"/>
      <c r="F117" s="156"/>
      <c r="G117" s="155"/>
      <c r="H117" s="155"/>
      <c r="I117" s="155"/>
      <c r="J117" s="56"/>
      <c r="K117" s="56"/>
      <c r="L117" s="56"/>
      <c r="M117" s="25"/>
      <c r="N117" s="56"/>
      <c r="O117" s="56"/>
      <c r="P117" s="56"/>
    </row>
    <row r="118" spans="1:16" ht="13" x14ac:dyDescent="0.25">
      <c r="A118" s="431" t="s">
        <v>165</v>
      </c>
      <c r="C118" s="434" t="s">
        <v>161</v>
      </c>
      <c r="D118" s="157"/>
      <c r="E118" s="155"/>
      <c r="F118" s="156"/>
      <c r="G118" s="155"/>
      <c r="H118" s="155"/>
      <c r="I118" s="155"/>
      <c r="J118" s="56"/>
      <c r="K118" s="56"/>
      <c r="L118" s="56"/>
      <c r="M118" s="25"/>
      <c r="N118" s="56"/>
      <c r="O118" s="56"/>
      <c r="P118" s="56"/>
    </row>
    <row r="119" spans="1:16" x14ac:dyDescent="0.25">
      <c r="A119" s="72"/>
      <c r="C119" s="149" t="str">
        <f>C66</f>
        <v>For the four years ending 30 June 2027</v>
      </c>
      <c r="D119" s="149"/>
      <c r="E119" s="155"/>
      <c r="F119" s="156"/>
      <c r="G119" s="155"/>
      <c r="H119" s="155"/>
      <c r="I119" s="155"/>
      <c r="J119" s="56"/>
      <c r="K119" s="56"/>
      <c r="L119" s="56"/>
      <c r="M119" s="25"/>
      <c r="N119" s="56"/>
      <c r="O119" s="56"/>
      <c r="P119" s="56"/>
    </row>
    <row r="120" spans="1:16" s="23" customFormat="1" x14ac:dyDescent="0.25">
      <c r="A120" s="72"/>
      <c r="B120" s="62"/>
      <c r="C120" s="158"/>
      <c r="D120" s="158"/>
      <c r="E120" s="155"/>
      <c r="F120" s="156"/>
      <c r="G120" s="155"/>
      <c r="H120" s="155"/>
      <c r="I120" s="155"/>
      <c r="J120" s="56"/>
      <c r="K120" s="56"/>
      <c r="L120" s="56"/>
      <c r="M120" s="25"/>
      <c r="N120" s="56"/>
      <c r="O120" s="56"/>
      <c r="P120" s="56"/>
    </row>
    <row r="121" spans="1:16" ht="44.25" customHeight="1" x14ac:dyDescent="0.25">
      <c r="A121" s="72"/>
      <c r="C121" s="697"/>
      <c r="D121" s="697"/>
      <c r="E121" s="698"/>
      <c r="F121" s="682" t="s">
        <v>148</v>
      </c>
      <c r="G121" s="682" t="s">
        <v>239</v>
      </c>
      <c r="H121" s="682" t="s">
        <v>240</v>
      </c>
      <c r="I121" s="682" t="s">
        <v>241</v>
      </c>
      <c r="J121" s="56"/>
      <c r="K121" s="56"/>
      <c r="L121" s="56"/>
      <c r="M121" s="25"/>
      <c r="N121" s="56"/>
      <c r="O121" s="56"/>
      <c r="P121" s="56"/>
    </row>
    <row r="122" spans="1:16" x14ac:dyDescent="0.25">
      <c r="A122" s="72"/>
      <c r="C122" s="697"/>
      <c r="D122" s="697"/>
      <c r="E122" s="682" t="s">
        <v>166</v>
      </c>
      <c r="F122" s="682" t="s">
        <v>144</v>
      </c>
      <c r="G122" s="682" t="s">
        <v>144</v>
      </c>
      <c r="H122" s="682" t="s">
        <v>144</v>
      </c>
      <c r="I122" s="682" t="s">
        <v>144</v>
      </c>
      <c r="J122" s="56"/>
      <c r="K122" s="56"/>
      <c r="L122" s="56"/>
      <c r="M122" s="25"/>
      <c r="N122" s="25"/>
      <c r="O122" s="25"/>
      <c r="P122" s="25"/>
    </row>
    <row r="123" spans="1:16" s="43" customFormat="1" x14ac:dyDescent="0.25">
      <c r="A123" s="72"/>
      <c r="B123" s="62"/>
      <c r="C123" s="159" t="str">
        <f>Title!Z2&amp;" Forecast Actual"</f>
        <v>2023 Forecast Actual</v>
      </c>
      <c r="D123" s="159"/>
      <c r="E123" s="155"/>
      <c r="F123" s="160"/>
      <c r="G123" s="161"/>
      <c r="H123" s="161"/>
      <c r="I123" s="161"/>
      <c r="J123" s="56"/>
      <c r="K123" s="56"/>
      <c r="L123" s="56"/>
      <c r="M123" s="25"/>
      <c r="N123" s="56"/>
      <c r="O123" s="56"/>
      <c r="P123" s="56"/>
    </row>
    <row r="124" spans="1:16" s="43" customFormat="1" x14ac:dyDescent="0.25">
      <c r="A124" s="72"/>
      <c r="B124" s="62"/>
      <c r="C124" s="162" t="s">
        <v>242</v>
      </c>
      <c r="D124" s="162"/>
      <c r="E124" s="155"/>
      <c r="F124" s="163">
        <v>0</v>
      </c>
      <c r="G124" s="163">
        <v>0</v>
      </c>
      <c r="H124" s="163">
        <v>0</v>
      </c>
      <c r="I124" s="163">
        <v>0</v>
      </c>
      <c r="J124" s="56"/>
      <c r="K124" s="56"/>
      <c r="L124" s="56"/>
      <c r="M124" s="25"/>
      <c r="N124" s="56"/>
      <c r="O124" s="56"/>
      <c r="P124" s="56"/>
    </row>
    <row r="125" spans="1:16" s="43" customFormat="1" x14ac:dyDescent="0.25">
      <c r="A125" s="72"/>
      <c r="B125" s="62"/>
      <c r="C125" s="162" t="s">
        <v>195</v>
      </c>
      <c r="D125" s="162"/>
      <c r="E125" s="155"/>
      <c r="F125" s="163">
        <v>0</v>
      </c>
      <c r="G125" s="163">
        <v>0</v>
      </c>
      <c r="H125" s="163">
        <v>0</v>
      </c>
      <c r="I125" s="163">
        <v>0</v>
      </c>
      <c r="J125" s="56"/>
      <c r="K125" s="56"/>
      <c r="L125" s="56"/>
      <c r="M125" s="25"/>
      <c r="N125" s="56"/>
      <c r="O125" s="56"/>
      <c r="P125" s="56"/>
    </row>
    <row r="126" spans="1:16" s="43" customFormat="1" x14ac:dyDescent="0.25">
      <c r="A126" s="72"/>
      <c r="B126" s="62"/>
      <c r="C126" s="162" t="s">
        <v>245</v>
      </c>
      <c r="D126" s="162"/>
      <c r="E126" s="155"/>
      <c r="F126" s="163" t="s">
        <v>246</v>
      </c>
      <c r="G126" s="163" t="s">
        <v>246</v>
      </c>
      <c r="H126" s="163" t="s">
        <v>246</v>
      </c>
      <c r="I126" s="163" t="s">
        <v>246</v>
      </c>
      <c r="J126" s="56"/>
      <c r="K126" s="56"/>
      <c r="L126" s="56"/>
      <c r="M126" s="25"/>
      <c r="N126" s="56"/>
      <c r="O126" s="56"/>
      <c r="P126" s="56"/>
    </row>
    <row r="127" spans="1:16" s="43" customFormat="1" x14ac:dyDescent="0.25">
      <c r="A127" s="72"/>
      <c r="B127" s="62"/>
      <c r="C127" s="162" t="s">
        <v>247</v>
      </c>
      <c r="D127" s="162"/>
      <c r="E127" s="155"/>
      <c r="F127" s="163" t="s">
        <v>246</v>
      </c>
      <c r="G127" s="163">
        <v>0</v>
      </c>
      <c r="H127" s="163" t="s">
        <v>246</v>
      </c>
      <c r="I127" s="163">
        <v>0</v>
      </c>
      <c r="J127" s="56"/>
      <c r="K127" s="56"/>
      <c r="L127" s="56"/>
      <c r="M127" s="25"/>
      <c r="N127" s="56"/>
      <c r="O127" s="56"/>
      <c r="P127" s="56"/>
    </row>
    <row r="128" spans="1:16" s="43" customFormat="1" ht="13" thickBot="1" x14ac:dyDescent="0.3">
      <c r="A128" s="72"/>
      <c r="B128" s="62"/>
      <c r="C128" s="162" t="s">
        <v>248</v>
      </c>
      <c r="D128" s="162"/>
      <c r="E128" s="155"/>
      <c r="F128" s="164" t="s">
        <v>246</v>
      </c>
      <c r="G128" s="164">
        <v>0</v>
      </c>
      <c r="H128" s="164" t="s">
        <v>246</v>
      </c>
      <c r="I128" s="164">
        <v>0</v>
      </c>
      <c r="J128" s="56"/>
      <c r="K128" s="56"/>
      <c r="L128" s="56"/>
      <c r="M128" s="25"/>
      <c r="N128" s="56"/>
      <c r="O128" s="56"/>
      <c r="P128" s="56"/>
    </row>
    <row r="129" spans="1:16" s="43" customFormat="1" ht="13" thickBot="1" x14ac:dyDescent="0.3">
      <c r="A129" s="72"/>
      <c r="B129" s="62"/>
      <c r="C129" s="165" t="s">
        <v>249</v>
      </c>
      <c r="D129" s="165"/>
      <c r="E129" s="155"/>
      <c r="F129" s="166">
        <f>SUM(F124:F128)</f>
        <v>0</v>
      </c>
      <c r="G129" s="166">
        <f>SUM(G124:G128)</f>
        <v>0</v>
      </c>
      <c r="H129" s="166">
        <f t="shared" ref="H129:I129" si="6">SUM(H124:H128)</f>
        <v>0</v>
      </c>
      <c r="I129" s="166">
        <f t="shared" si="6"/>
        <v>0</v>
      </c>
      <c r="J129" s="56"/>
      <c r="K129" s="56"/>
      <c r="L129" s="56"/>
      <c r="M129" s="25"/>
      <c r="N129" s="56"/>
      <c r="O129" s="56"/>
      <c r="P129" s="56"/>
    </row>
    <row r="130" spans="1:16" s="43" customFormat="1" ht="13" thickTop="1" x14ac:dyDescent="0.25">
      <c r="A130" s="72"/>
      <c r="B130" s="62"/>
      <c r="C130" s="139"/>
      <c r="D130" s="139"/>
      <c r="E130" s="155"/>
      <c r="F130" s="167"/>
      <c r="G130" s="167"/>
      <c r="H130" s="167"/>
      <c r="I130" s="167"/>
      <c r="J130" s="56"/>
      <c r="K130" s="56"/>
      <c r="L130" s="56"/>
      <c r="M130" s="25"/>
    </row>
    <row r="131" spans="1:16" x14ac:dyDescent="0.25">
      <c r="A131" s="72"/>
      <c r="C131" s="699" t="str">
        <f>(Title!Z2+1)&amp;" Budget"</f>
        <v>2024 Budget</v>
      </c>
      <c r="D131" s="699"/>
      <c r="E131" s="700"/>
      <c r="F131" s="701"/>
      <c r="G131" s="702"/>
      <c r="H131" s="702"/>
      <c r="I131" s="702"/>
      <c r="J131" s="56"/>
      <c r="K131" s="56"/>
      <c r="L131" s="56"/>
      <c r="M131" s="25"/>
    </row>
    <row r="132" spans="1:16" x14ac:dyDescent="0.25">
      <c r="A132" s="72"/>
      <c r="C132" s="703" t="s">
        <v>242</v>
      </c>
      <c r="D132" s="703"/>
      <c r="E132" s="700"/>
      <c r="F132" s="704">
        <v>0</v>
      </c>
      <c r="G132" s="704">
        <v>0</v>
      </c>
      <c r="H132" s="704">
        <v>0</v>
      </c>
      <c r="I132" s="704">
        <v>0</v>
      </c>
      <c r="J132" s="56"/>
      <c r="K132" s="56"/>
      <c r="L132" s="56"/>
      <c r="M132" s="25"/>
    </row>
    <row r="133" spans="1:16" x14ac:dyDescent="0.25">
      <c r="A133" s="72"/>
      <c r="C133" s="703" t="s">
        <v>195</v>
      </c>
      <c r="D133" s="703"/>
      <c r="E133" s="700"/>
      <c r="F133" s="704">
        <v>0</v>
      </c>
      <c r="G133" s="704">
        <v>0</v>
      </c>
      <c r="H133" s="704" t="s">
        <v>246</v>
      </c>
      <c r="I133" s="704" t="s">
        <v>246</v>
      </c>
      <c r="J133" s="56"/>
      <c r="K133" s="56"/>
      <c r="L133" s="56"/>
      <c r="M133" s="25"/>
    </row>
    <row r="134" spans="1:16" x14ac:dyDescent="0.25">
      <c r="A134" s="72"/>
      <c r="C134" s="703" t="s">
        <v>245</v>
      </c>
      <c r="D134" s="703"/>
      <c r="E134" s="700"/>
      <c r="F134" s="704" t="s">
        <v>246</v>
      </c>
      <c r="G134" s="704" t="s">
        <v>246</v>
      </c>
      <c r="H134" s="704" t="s">
        <v>246</v>
      </c>
      <c r="I134" s="704" t="s">
        <v>246</v>
      </c>
      <c r="J134" s="56"/>
      <c r="K134" s="56"/>
      <c r="L134" s="56"/>
      <c r="M134" s="25"/>
    </row>
    <row r="135" spans="1:16" x14ac:dyDescent="0.25">
      <c r="A135" s="72"/>
      <c r="C135" s="703" t="s">
        <v>247</v>
      </c>
      <c r="D135" s="703"/>
      <c r="E135" s="700" t="s">
        <v>250</v>
      </c>
      <c r="F135" s="704" t="s">
        <v>246</v>
      </c>
      <c r="G135" s="704">
        <v>0</v>
      </c>
      <c r="H135" s="704" t="s">
        <v>246</v>
      </c>
      <c r="I135" s="704">
        <v>0</v>
      </c>
      <c r="J135" s="56"/>
      <c r="K135" s="56"/>
      <c r="L135" s="56"/>
      <c r="M135" s="25"/>
    </row>
    <row r="136" spans="1:16" ht="13" thickBot="1" x14ac:dyDescent="0.3">
      <c r="A136" s="72"/>
      <c r="C136" s="703" t="s">
        <v>248</v>
      </c>
      <c r="D136" s="703"/>
      <c r="E136" s="700" t="s">
        <v>250</v>
      </c>
      <c r="F136" s="705" t="s">
        <v>246</v>
      </c>
      <c r="G136" s="705">
        <v>0</v>
      </c>
      <c r="H136" s="705" t="s">
        <v>246</v>
      </c>
      <c r="I136" s="705">
        <v>0</v>
      </c>
      <c r="J136" s="56"/>
      <c r="K136" s="56"/>
      <c r="L136" s="56"/>
      <c r="M136" s="25"/>
    </row>
    <row r="137" spans="1:16" ht="13" thickBot="1" x14ac:dyDescent="0.3">
      <c r="A137" s="72"/>
      <c r="C137" s="706" t="s">
        <v>249</v>
      </c>
      <c r="D137" s="706"/>
      <c r="E137" s="700" t="s">
        <v>251</v>
      </c>
      <c r="F137" s="707">
        <f>SUM(F132:F136)</f>
        <v>0</v>
      </c>
      <c r="G137" s="707">
        <f>SUM(G132:G136)</f>
        <v>0</v>
      </c>
      <c r="H137" s="707">
        <f>SUM(H132:H136)</f>
        <v>0</v>
      </c>
      <c r="I137" s="707">
        <f>SUM(I132:I136)</f>
        <v>0</v>
      </c>
      <c r="J137" s="56"/>
      <c r="K137" s="56"/>
      <c r="L137" s="56"/>
      <c r="M137" s="25"/>
    </row>
    <row r="138" spans="1:16" ht="13" thickTop="1" x14ac:dyDescent="0.25">
      <c r="A138" s="72"/>
      <c r="C138" s="139"/>
      <c r="D138" s="139"/>
      <c r="E138" s="155"/>
      <c r="F138" s="167"/>
      <c r="G138" s="167"/>
      <c r="H138" s="167"/>
      <c r="I138" s="167"/>
      <c r="J138" s="56"/>
      <c r="K138" s="56"/>
      <c r="L138" s="56"/>
      <c r="M138" s="25"/>
    </row>
    <row r="139" spans="1:16" x14ac:dyDescent="0.25">
      <c r="A139" s="72"/>
      <c r="C139" s="159">
        <f>Title!Z2+2</f>
        <v>2025</v>
      </c>
      <c r="D139" s="159"/>
      <c r="E139" s="155"/>
      <c r="F139" s="167"/>
      <c r="G139" s="167"/>
      <c r="H139" s="167"/>
      <c r="I139" s="167"/>
      <c r="J139" s="56"/>
      <c r="K139" s="56"/>
      <c r="L139" s="56"/>
      <c r="M139" s="25"/>
    </row>
    <row r="140" spans="1:16" x14ac:dyDescent="0.25">
      <c r="A140" s="72"/>
      <c r="C140" s="162" t="s">
        <v>242</v>
      </c>
      <c r="D140" s="162"/>
      <c r="E140" s="155"/>
      <c r="F140" s="163">
        <v>0</v>
      </c>
      <c r="G140" s="163">
        <v>0</v>
      </c>
      <c r="H140" s="163">
        <v>0</v>
      </c>
      <c r="I140" s="163">
        <v>0</v>
      </c>
      <c r="J140" s="56"/>
      <c r="K140" s="56"/>
      <c r="L140" s="56"/>
      <c r="M140" s="25"/>
    </row>
    <row r="141" spans="1:16" x14ac:dyDescent="0.25">
      <c r="A141" s="72"/>
      <c r="C141" s="162" t="s">
        <v>195</v>
      </c>
      <c r="D141" s="162"/>
      <c r="E141" s="155"/>
      <c r="F141" s="163">
        <v>0</v>
      </c>
      <c r="G141" s="163">
        <v>0</v>
      </c>
      <c r="H141" s="163" t="s">
        <v>246</v>
      </c>
      <c r="I141" s="163" t="s">
        <v>246</v>
      </c>
      <c r="J141" s="56"/>
      <c r="K141" s="56"/>
      <c r="L141" s="56"/>
      <c r="M141" s="25"/>
    </row>
    <row r="142" spans="1:16" x14ac:dyDescent="0.25">
      <c r="A142" s="72"/>
      <c r="C142" s="406" t="s">
        <v>245</v>
      </c>
      <c r="D142" s="406"/>
      <c r="E142" s="155"/>
      <c r="F142" s="163" t="s">
        <v>246</v>
      </c>
      <c r="G142" s="163" t="s">
        <v>246</v>
      </c>
      <c r="H142" s="163" t="s">
        <v>246</v>
      </c>
      <c r="I142" s="163" t="s">
        <v>246</v>
      </c>
      <c r="J142" s="56"/>
      <c r="K142" s="56"/>
      <c r="L142" s="56"/>
      <c r="M142" s="25"/>
    </row>
    <row r="143" spans="1:16" x14ac:dyDescent="0.25">
      <c r="A143" s="72"/>
      <c r="C143" s="162" t="s">
        <v>247</v>
      </c>
      <c r="D143" s="162"/>
      <c r="E143" s="155"/>
      <c r="F143" s="163" t="s">
        <v>246</v>
      </c>
      <c r="G143" s="163">
        <v>0</v>
      </c>
      <c r="H143" s="163">
        <v>0</v>
      </c>
      <c r="I143" s="163">
        <v>0</v>
      </c>
      <c r="J143" s="56"/>
      <c r="K143" s="56"/>
      <c r="L143" s="56"/>
      <c r="M143" s="25"/>
    </row>
    <row r="144" spans="1:16" ht="13" thickBot="1" x14ac:dyDescent="0.3">
      <c r="A144" s="72"/>
      <c r="C144" s="162" t="s">
        <v>248</v>
      </c>
      <c r="D144" s="162"/>
      <c r="E144" s="155"/>
      <c r="F144" s="164" t="s">
        <v>246</v>
      </c>
      <c r="G144" s="164">
        <v>0</v>
      </c>
      <c r="H144" s="164" t="s">
        <v>246</v>
      </c>
      <c r="I144" s="164">
        <v>0</v>
      </c>
      <c r="J144" s="56"/>
      <c r="K144" s="56"/>
      <c r="L144" s="56"/>
      <c r="M144" s="25"/>
    </row>
    <row r="145" spans="1:13" ht="13" thickBot="1" x14ac:dyDescent="0.3">
      <c r="A145" s="72"/>
      <c r="C145" s="945" t="s">
        <v>249</v>
      </c>
      <c r="D145" s="945"/>
      <c r="E145" s="155"/>
      <c r="F145" s="166">
        <f>SUM(F140:F144)</f>
        <v>0</v>
      </c>
      <c r="G145" s="166">
        <f>SUM(G140:G144)</f>
        <v>0</v>
      </c>
      <c r="H145" s="166">
        <f>SUM(H140:H144)</f>
        <v>0</v>
      </c>
      <c r="I145" s="166">
        <f>SUM(I140:I144)</f>
        <v>0</v>
      </c>
      <c r="J145" s="56"/>
      <c r="K145" s="56"/>
      <c r="L145" s="56"/>
      <c r="M145" s="25"/>
    </row>
    <row r="146" spans="1:13" ht="13" thickTop="1" x14ac:dyDescent="0.25">
      <c r="A146" s="72"/>
      <c r="C146" s="168"/>
      <c r="D146" s="168"/>
      <c r="E146" s="155"/>
      <c r="F146" s="167"/>
      <c r="G146" s="167"/>
      <c r="H146" s="167"/>
      <c r="I146" s="167"/>
      <c r="J146" s="56"/>
      <c r="K146" s="56"/>
      <c r="L146" s="56"/>
    </row>
    <row r="147" spans="1:13" x14ac:dyDescent="0.25">
      <c r="A147" s="72"/>
      <c r="C147" s="159">
        <f>Title!Z2+3</f>
        <v>2026</v>
      </c>
      <c r="D147" s="159"/>
      <c r="E147" s="155"/>
      <c r="F147" s="167"/>
      <c r="G147" s="167"/>
      <c r="H147" s="167"/>
      <c r="I147" s="167"/>
      <c r="J147" s="56"/>
      <c r="K147" s="56"/>
      <c r="L147" s="56"/>
    </row>
    <row r="148" spans="1:13" x14ac:dyDescent="0.25">
      <c r="A148" s="72"/>
      <c r="C148" s="162" t="s">
        <v>242</v>
      </c>
      <c r="D148" s="162"/>
      <c r="E148" s="155"/>
      <c r="F148" s="163">
        <v>0</v>
      </c>
      <c r="G148" s="163">
        <v>0</v>
      </c>
      <c r="H148" s="163">
        <v>0</v>
      </c>
      <c r="I148" s="163">
        <v>0</v>
      </c>
      <c r="J148" s="56"/>
      <c r="K148" s="56"/>
      <c r="L148" s="56"/>
    </row>
    <row r="149" spans="1:13" x14ac:dyDescent="0.25">
      <c r="A149" s="72"/>
      <c r="C149" s="162" t="s">
        <v>195</v>
      </c>
      <c r="D149" s="162"/>
      <c r="E149" s="155"/>
      <c r="F149" s="163">
        <v>0</v>
      </c>
      <c r="G149" s="163">
        <v>0</v>
      </c>
      <c r="H149" s="163" t="s">
        <v>246</v>
      </c>
      <c r="I149" s="163" t="s">
        <v>246</v>
      </c>
      <c r="J149" s="56"/>
      <c r="K149" s="56"/>
      <c r="L149" s="56"/>
    </row>
    <row r="150" spans="1:13" x14ac:dyDescent="0.25">
      <c r="A150" s="72"/>
      <c r="C150" s="406" t="s">
        <v>245</v>
      </c>
      <c r="D150" s="406"/>
      <c r="E150" s="155"/>
      <c r="F150" s="163" t="s">
        <v>246</v>
      </c>
      <c r="G150" s="163" t="s">
        <v>246</v>
      </c>
      <c r="H150" s="163" t="s">
        <v>246</v>
      </c>
      <c r="I150" s="163" t="s">
        <v>246</v>
      </c>
      <c r="J150" s="56"/>
      <c r="K150" s="56"/>
      <c r="L150" s="56"/>
    </row>
    <row r="151" spans="1:13" x14ac:dyDescent="0.25">
      <c r="A151" s="72"/>
      <c r="C151" s="162" t="s">
        <v>247</v>
      </c>
      <c r="D151" s="162"/>
      <c r="E151" s="155"/>
      <c r="F151" s="163">
        <v>0</v>
      </c>
      <c r="G151" s="163">
        <v>0</v>
      </c>
      <c r="H151" s="163">
        <v>0</v>
      </c>
      <c r="I151" s="163">
        <v>0</v>
      </c>
      <c r="J151" s="56"/>
      <c r="K151" s="56"/>
      <c r="L151" s="56"/>
    </row>
    <row r="152" spans="1:13" ht="13" thickBot="1" x14ac:dyDescent="0.3">
      <c r="A152" s="72"/>
      <c r="C152" s="162" t="s">
        <v>248</v>
      </c>
      <c r="D152" s="162"/>
      <c r="E152" s="155"/>
      <c r="F152" s="164" t="s">
        <v>246</v>
      </c>
      <c r="G152" s="164">
        <v>0</v>
      </c>
      <c r="H152" s="164" t="s">
        <v>246</v>
      </c>
      <c r="I152" s="164">
        <v>0</v>
      </c>
      <c r="J152" s="56"/>
      <c r="K152" s="56"/>
      <c r="L152" s="56"/>
    </row>
    <row r="153" spans="1:13" ht="13" thickBot="1" x14ac:dyDescent="0.3">
      <c r="A153" s="72"/>
      <c r="C153" s="945" t="s">
        <v>249</v>
      </c>
      <c r="D153" s="945"/>
      <c r="E153" s="155"/>
      <c r="F153" s="166">
        <f>SUM(F148:F152)</f>
        <v>0</v>
      </c>
      <c r="G153" s="166">
        <f t="shared" ref="G153:H153" si="7">SUM(G148:G152)</f>
        <v>0</v>
      </c>
      <c r="H153" s="166">
        <f t="shared" si="7"/>
        <v>0</v>
      </c>
      <c r="I153" s="166">
        <f>SUM(I148:I152)</f>
        <v>0</v>
      </c>
      <c r="J153" s="56"/>
      <c r="K153" s="56"/>
      <c r="L153" s="56"/>
    </row>
    <row r="154" spans="1:13" ht="13" thickTop="1" x14ac:dyDescent="0.25">
      <c r="A154" s="72"/>
      <c r="C154" s="168"/>
      <c r="D154" s="168"/>
      <c r="E154" s="155"/>
      <c r="F154" s="167"/>
      <c r="G154" s="167"/>
      <c r="H154" s="167"/>
      <c r="I154" s="167"/>
      <c r="J154" s="56"/>
      <c r="K154" s="56"/>
      <c r="L154" s="56"/>
    </row>
    <row r="155" spans="1:13" x14ac:dyDescent="0.25">
      <c r="A155" s="72"/>
      <c r="C155" s="159">
        <f>Title!Z2+4</f>
        <v>2027</v>
      </c>
      <c r="D155" s="159"/>
      <c r="E155" s="155"/>
      <c r="F155" s="167"/>
      <c r="G155" s="167"/>
      <c r="H155" s="167"/>
      <c r="I155" s="167"/>
      <c r="J155" s="56"/>
      <c r="K155" s="56"/>
      <c r="L155" s="56"/>
    </row>
    <row r="156" spans="1:13" x14ac:dyDescent="0.25">
      <c r="A156" s="72"/>
      <c r="C156" s="162" t="s">
        <v>242</v>
      </c>
      <c r="D156" s="162"/>
      <c r="E156" s="155"/>
      <c r="F156" s="163">
        <v>0</v>
      </c>
      <c r="G156" s="163">
        <v>0</v>
      </c>
      <c r="H156" s="163">
        <v>0</v>
      </c>
      <c r="I156" s="163">
        <v>0</v>
      </c>
      <c r="J156" s="56"/>
      <c r="K156" s="56"/>
      <c r="L156" s="56"/>
    </row>
    <row r="157" spans="1:13" x14ac:dyDescent="0.25">
      <c r="A157" s="72"/>
      <c r="C157" s="162" t="s">
        <v>195</v>
      </c>
      <c r="D157" s="162"/>
      <c r="E157" s="155"/>
      <c r="F157" s="163">
        <v>0</v>
      </c>
      <c r="G157" s="163">
        <v>0</v>
      </c>
      <c r="H157" s="163">
        <v>0</v>
      </c>
      <c r="I157" s="163">
        <v>0</v>
      </c>
      <c r="J157" s="56"/>
      <c r="K157" s="56"/>
      <c r="L157" s="56"/>
    </row>
    <row r="158" spans="1:13" x14ac:dyDescent="0.25">
      <c r="A158" s="72"/>
      <c r="C158" s="406" t="s">
        <v>245</v>
      </c>
      <c r="D158" s="406"/>
      <c r="E158" s="155"/>
      <c r="F158" s="163" t="s">
        <v>246</v>
      </c>
      <c r="G158" s="163" t="s">
        <v>246</v>
      </c>
      <c r="H158" s="163" t="s">
        <v>246</v>
      </c>
      <c r="I158" s="163" t="s">
        <v>246</v>
      </c>
      <c r="J158" s="56"/>
      <c r="K158" s="56"/>
      <c r="L158" s="56"/>
    </row>
    <row r="159" spans="1:13" x14ac:dyDescent="0.25">
      <c r="A159" s="72"/>
      <c r="C159" s="162" t="s">
        <v>247</v>
      </c>
      <c r="D159" s="162"/>
      <c r="E159" s="155"/>
      <c r="F159" s="163">
        <v>0</v>
      </c>
      <c r="G159" s="163">
        <v>0</v>
      </c>
      <c r="H159" s="163">
        <v>0</v>
      </c>
      <c r="I159" s="163">
        <v>0</v>
      </c>
      <c r="J159" s="56"/>
      <c r="K159" s="56"/>
      <c r="L159" s="56"/>
    </row>
    <row r="160" spans="1:13" ht="13" thickBot="1" x14ac:dyDescent="0.3">
      <c r="A160" s="72"/>
      <c r="C160" s="162" t="s">
        <v>248</v>
      </c>
      <c r="D160" s="162"/>
      <c r="E160" s="155"/>
      <c r="F160" s="164" t="s">
        <v>246</v>
      </c>
      <c r="G160" s="164">
        <v>0</v>
      </c>
      <c r="H160" s="164">
        <v>0</v>
      </c>
      <c r="I160" s="164">
        <v>0</v>
      </c>
      <c r="J160" s="56"/>
      <c r="K160" s="56"/>
      <c r="L160" s="56"/>
    </row>
    <row r="161" spans="1:15" ht="13" thickBot="1" x14ac:dyDescent="0.3">
      <c r="A161" s="72"/>
      <c r="C161" s="945" t="s">
        <v>249</v>
      </c>
      <c r="D161" s="945"/>
      <c r="E161" s="155"/>
      <c r="F161" s="166">
        <f>SUM(F156:F160)</f>
        <v>0</v>
      </c>
      <c r="G161" s="166">
        <f t="shared" ref="G161:I161" si="8">SUM(G156:G160)</f>
        <v>0</v>
      </c>
      <c r="H161" s="166">
        <f t="shared" si="8"/>
        <v>0</v>
      </c>
      <c r="I161" s="166">
        <f t="shared" si="8"/>
        <v>0</v>
      </c>
      <c r="J161" s="56"/>
      <c r="K161" s="56"/>
      <c r="L161" s="56"/>
    </row>
    <row r="162" spans="1:15" ht="13" thickTop="1" x14ac:dyDescent="0.25">
      <c r="A162" s="72"/>
      <c r="C162" s="139"/>
      <c r="D162" s="139"/>
      <c r="E162" s="155"/>
      <c r="F162" s="169"/>
      <c r="G162" s="170"/>
      <c r="H162" s="170"/>
      <c r="I162" s="170"/>
      <c r="J162" s="56"/>
      <c r="K162" s="56"/>
      <c r="L162" s="56"/>
      <c r="M162" s="25"/>
      <c r="N162" s="56"/>
      <c r="O162" s="56"/>
    </row>
    <row r="163" spans="1:15" x14ac:dyDescent="0.25">
      <c r="A163" s="72"/>
      <c r="C163" s="5"/>
      <c r="D163" s="5"/>
      <c r="E163" s="5"/>
      <c r="F163" s="5"/>
      <c r="G163" s="5"/>
      <c r="H163" s="5"/>
      <c r="I163" s="5"/>
      <c r="J163" s="56"/>
      <c r="K163" s="56"/>
      <c r="L163" s="56"/>
      <c r="M163" s="25"/>
      <c r="N163" s="56"/>
      <c r="O163" s="56"/>
    </row>
    <row r="164" spans="1:15" ht="15.5" x14ac:dyDescent="0.25">
      <c r="A164" s="431" t="s">
        <v>165</v>
      </c>
      <c r="C164" s="434" t="s">
        <v>162</v>
      </c>
      <c r="D164" s="9"/>
      <c r="E164" s="5"/>
      <c r="F164" s="5"/>
      <c r="G164" s="5"/>
      <c r="H164" s="5"/>
      <c r="I164" s="5"/>
      <c r="J164" s="56"/>
      <c r="K164" s="56"/>
      <c r="L164" s="56"/>
      <c r="M164" s="25"/>
      <c r="N164" s="56"/>
      <c r="O164" s="56"/>
    </row>
    <row r="165" spans="1:15" ht="14" x14ac:dyDescent="0.25">
      <c r="A165" s="72"/>
      <c r="C165" s="149" t="str">
        <f>C119</f>
        <v>For the four years ending 30 June 2027</v>
      </c>
      <c r="D165" s="4"/>
      <c r="E165" s="5"/>
      <c r="F165" s="5"/>
      <c r="G165" s="5"/>
      <c r="H165" s="5"/>
      <c r="I165" s="5"/>
      <c r="J165" s="56"/>
      <c r="K165" s="56"/>
      <c r="L165" s="56"/>
      <c r="M165" s="25"/>
      <c r="N165" s="56"/>
      <c r="O165" s="56"/>
    </row>
    <row r="166" spans="1:15" ht="14" x14ac:dyDescent="0.25">
      <c r="A166" s="72"/>
      <c r="C166" s="4" t="s">
        <v>701</v>
      </c>
      <c r="D166" s="4"/>
      <c r="E166" s="5"/>
      <c r="F166" s="5"/>
      <c r="G166" s="5"/>
      <c r="H166" s="5"/>
      <c r="I166" s="5"/>
      <c r="J166" s="56"/>
      <c r="K166" s="56"/>
      <c r="L166" s="56"/>
      <c r="M166" s="25"/>
      <c r="N166" s="56"/>
      <c r="O166" s="56"/>
    </row>
    <row r="167" spans="1:15" ht="13.5" customHeight="1" x14ac:dyDescent="0.25">
      <c r="A167" s="72"/>
      <c r="C167" s="682"/>
      <c r="D167" s="682"/>
      <c r="E167" s="682" t="s">
        <v>26</v>
      </c>
      <c r="F167" s="942" t="s">
        <v>96</v>
      </c>
      <c r="G167" s="883" t="s">
        <v>28</v>
      </c>
      <c r="H167" s="883"/>
      <c r="I167" s="883"/>
      <c r="J167" s="56"/>
      <c r="K167" s="56"/>
      <c r="L167" s="56"/>
      <c r="M167" s="25"/>
      <c r="N167" s="56"/>
      <c r="O167" s="56"/>
    </row>
    <row r="168" spans="1:15" x14ac:dyDescent="0.25">
      <c r="A168" s="72"/>
      <c r="C168" s="682"/>
      <c r="D168" s="682"/>
      <c r="E168" s="682" t="s">
        <v>25</v>
      </c>
      <c r="F168" s="942"/>
      <c r="G168" s="883"/>
      <c r="H168" s="883"/>
      <c r="I168" s="883"/>
      <c r="J168" s="56"/>
      <c r="K168" s="56"/>
      <c r="L168" s="56"/>
      <c r="M168" s="25"/>
      <c r="N168" s="56"/>
      <c r="O168" s="56"/>
    </row>
    <row r="169" spans="1:15" ht="11.25" customHeight="1" x14ac:dyDescent="0.25">
      <c r="A169" s="72"/>
      <c r="C169" s="682"/>
      <c r="D169" s="682"/>
      <c r="E169" s="673" t="str">
        <f>E70</f>
        <v>2022/23</v>
      </c>
      <c r="F169" s="673" t="str">
        <f>F70</f>
        <v>2023/24</v>
      </c>
      <c r="G169" s="673" t="str">
        <f>G70</f>
        <v>2024/25</v>
      </c>
      <c r="H169" s="673" t="str">
        <f>H70</f>
        <v>2025/26</v>
      </c>
      <c r="I169" s="673" t="str">
        <f>I70</f>
        <v>2026/27</v>
      </c>
      <c r="J169" s="56"/>
      <c r="K169" s="56"/>
      <c r="L169" s="56"/>
      <c r="M169" s="25"/>
      <c r="N169" s="56"/>
      <c r="O169" s="56"/>
    </row>
    <row r="170" spans="1:15" x14ac:dyDescent="0.25">
      <c r="A170" s="72"/>
      <c r="C170" s="682"/>
      <c r="D170" s="682" t="s">
        <v>24</v>
      </c>
      <c r="E170" s="682" t="s">
        <v>144</v>
      </c>
      <c r="F170" s="682" t="s">
        <v>144</v>
      </c>
      <c r="G170" s="682" t="s">
        <v>144</v>
      </c>
      <c r="H170" s="682" t="s">
        <v>144</v>
      </c>
      <c r="I170" s="682" t="s">
        <v>144</v>
      </c>
      <c r="J170" s="56"/>
      <c r="K170" s="56"/>
      <c r="L170" s="56"/>
      <c r="M170" s="25"/>
      <c r="N170" s="56"/>
      <c r="O170" s="56"/>
    </row>
    <row r="171" spans="1:15" x14ac:dyDescent="0.25">
      <c r="A171" s="72"/>
      <c r="C171" s="171"/>
      <c r="D171" s="171"/>
      <c r="E171" s="171" t="s">
        <v>252</v>
      </c>
      <c r="F171" s="708" t="s">
        <v>252</v>
      </c>
      <c r="G171" s="171" t="s">
        <v>252</v>
      </c>
      <c r="H171" s="171" t="s">
        <v>252</v>
      </c>
      <c r="I171" s="171" t="s">
        <v>252</v>
      </c>
      <c r="J171" s="56"/>
      <c r="K171" s="56"/>
      <c r="L171" s="56"/>
      <c r="M171" s="25"/>
      <c r="N171" s="56"/>
      <c r="O171" s="56"/>
    </row>
    <row r="172" spans="1:15" ht="15.75" customHeight="1" x14ac:dyDescent="0.25">
      <c r="A172" s="72"/>
      <c r="C172" s="171"/>
      <c r="D172" s="171"/>
      <c r="E172" s="171" t="s">
        <v>253</v>
      </c>
      <c r="F172" s="708" t="s">
        <v>253</v>
      </c>
      <c r="G172" s="171" t="s">
        <v>253</v>
      </c>
      <c r="H172" s="171" t="s">
        <v>253</v>
      </c>
      <c r="I172" s="171" t="s">
        <v>253</v>
      </c>
      <c r="J172" s="56"/>
      <c r="K172" s="56"/>
      <c r="L172" s="56"/>
      <c r="M172" s="25"/>
      <c r="N172" s="56"/>
      <c r="O172" s="56"/>
    </row>
    <row r="173" spans="1:15" ht="13.5" customHeight="1" x14ac:dyDescent="0.25">
      <c r="A173" s="72"/>
      <c r="C173" s="947" t="s">
        <v>254</v>
      </c>
      <c r="D173" s="947"/>
      <c r="E173" s="136"/>
      <c r="F173" s="709"/>
      <c r="G173" s="139"/>
      <c r="H173" s="139"/>
      <c r="I173" s="139"/>
      <c r="J173" s="56"/>
      <c r="K173" s="56"/>
      <c r="L173" s="56"/>
      <c r="M173" s="25"/>
      <c r="N173" s="56"/>
      <c r="O173" s="56"/>
    </row>
    <row r="174" spans="1:15" x14ac:dyDescent="0.25">
      <c r="A174" s="72"/>
      <c r="C174" s="139" t="s">
        <v>167</v>
      </c>
      <c r="D174" s="139"/>
      <c r="E174" s="140">
        <v>0</v>
      </c>
      <c r="F174" s="687">
        <v>0</v>
      </c>
      <c r="G174" s="140">
        <v>0</v>
      </c>
      <c r="H174" s="140">
        <v>0</v>
      </c>
      <c r="I174" s="140">
        <v>0</v>
      </c>
      <c r="J174" s="56"/>
      <c r="K174" s="56"/>
      <c r="L174" s="56"/>
      <c r="M174" s="25"/>
      <c r="N174" s="56"/>
      <c r="O174" s="53"/>
    </row>
    <row r="175" spans="1:15" x14ac:dyDescent="0.25">
      <c r="A175" s="72"/>
      <c r="C175" s="139" t="s">
        <v>255</v>
      </c>
      <c r="D175" s="139"/>
      <c r="E175" s="140">
        <v>0</v>
      </c>
      <c r="F175" s="687">
        <v>0</v>
      </c>
      <c r="G175" s="140">
        <v>0</v>
      </c>
      <c r="H175" s="140">
        <v>0</v>
      </c>
      <c r="I175" s="140">
        <v>0</v>
      </c>
      <c r="J175" s="56"/>
      <c r="K175" s="56"/>
      <c r="L175" s="56"/>
      <c r="M175" s="25"/>
      <c r="N175" s="56"/>
      <c r="O175" s="56"/>
    </row>
    <row r="176" spans="1:15" x14ac:dyDescent="0.25">
      <c r="A176" s="72"/>
      <c r="C176" s="139" t="s">
        <v>171</v>
      </c>
      <c r="D176" s="139"/>
      <c r="E176" s="140">
        <v>0</v>
      </c>
      <c r="F176" s="687">
        <v>0</v>
      </c>
      <c r="G176" s="140">
        <v>0</v>
      </c>
      <c r="H176" s="140">
        <v>0</v>
      </c>
      <c r="I176" s="140">
        <v>0</v>
      </c>
      <c r="J176" s="56"/>
      <c r="K176" s="56"/>
      <c r="L176" s="56"/>
      <c r="M176" s="25"/>
      <c r="N176" s="56"/>
      <c r="O176" s="56"/>
    </row>
    <row r="177" spans="1:15" x14ac:dyDescent="0.25">
      <c r="A177" s="72"/>
      <c r="C177" s="139" t="s">
        <v>256</v>
      </c>
      <c r="D177" s="139"/>
      <c r="E177" s="140">
        <v>0</v>
      </c>
      <c r="F177" s="687">
        <v>0</v>
      </c>
      <c r="G177" s="140">
        <v>0</v>
      </c>
      <c r="H177" s="140">
        <v>0</v>
      </c>
      <c r="I177" s="140">
        <v>0</v>
      </c>
      <c r="J177" s="56"/>
      <c r="K177" s="56"/>
      <c r="L177" s="56"/>
      <c r="M177" s="25"/>
      <c r="N177" s="56"/>
      <c r="O177" s="56"/>
    </row>
    <row r="178" spans="1:15" x14ac:dyDescent="0.25">
      <c r="A178" s="72"/>
      <c r="C178" s="139" t="s">
        <v>257</v>
      </c>
      <c r="D178" s="139"/>
      <c r="E178" s="140">
        <v>0</v>
      </c>
      <c r="F178" s="687">
        <v>0</v>
      </c>
      <c r="G178" s="140">
        <v>0</v>
      </c>
      <c r="H178" s="140">
        <v>0</v>
      </c>
      <c r="I178" s="140">
        <v>0</v>
      </c>
      <c r="J178" s="56"/>
      <c r="K178" s="56"/>
      <c r="L178" s="56"/>
      <c r="M178" s="25"/>
      <c r="N178" s="56"/>
      <c r="O178" s="56"/>
    </row>
    <row r="179" spans="1:15" x14ac:dyDescent="0.25">
      <c r="A179" s="72"/>
      <c r="C179" s="412" t="s">
        <v>174</v>
      </c>
      <c r="D179" s="412"/>
      <c r="E179" s="140">
        <v>0</v>
      </c>
      <c r="F179" s="687">
        <v>0</v>
      </c>
      <c r="G179" s="140">
        <v>0</v>
      </c>
      <c r="H179" s="140">
        <v>0</v>
      </c>
      <c r="I179" s="140">
        <v>0</v>
      </c>
      <c r="J179" s="56"/>
      <c r="K179" s="56"/>
      <c r="L179" s="56"/>
      <c r="M179" s="25"/>
      <c r="N179" s="56"/>
      <c r="O179" s="56"/>
    </row>
    <row r="180" spans="1:15" x14ac:dyDescent="0.25">
      <c r="A180" s="72"/>
      <c r="C180" s="139" t="s">
        <v>258</v>
      </c>
      <c r="D180" s="139"/>
      <c r="E180" s="140">
        <v>0</v>
      </c>
      <c r="F180" s="687">
        <v>0</v>
      </c>
      <c r="G180" s="140">
        <v>0</v>
      </c>
      <c r="H180" s="140">
        <v>0</v>
      </c>
      <c r="I180" s="140">
        <v>0</v>
      </c>
      <c r="J180" s="56"/>
      <c r="K180" s="56"/>
      <c r="L180" s="56"/>
      <c r="M180" s="25"/>
      <c r="N180" s="56"/>
      <c r="O180" s="56"/>
    </row>
    <row r="181" spans="1:15" s="18" customFormat="1" x14ac:dyDescent="0.25">
      <c r="A181" s="72"/>
      <c r="B181" s="62"/>
      <c r="C181" s="139" t="s">
        <v>259</v>
      </c>
      <c r="D181" s="139"/>
      <c r="E181" s="140">
        <v>0</v>
      </c>
      <c r="F181" s="687">
        <v>0</v>
      </c>
      <c r="G181" s="140">
        <v>0</v>
      </c>
      <c r="H181" s="140">
        <v>0</v>
      </c>
      <c r="I181" s="140">
        <v>0</v>
      </c>
      <c r="J181" s="56"/>
      <c r="K181" s="56"/>
      <c r="L181" s="56"/>
      <c r="M181" s="25"/>
      <c r="N181" s="56"/>
      <c r="O181" s="56"/>
    </row>
    <row r="182" spans="1:15" s="18" customFormat="1" ht="14.25" customHeight="1" x14ac:dyDescent="0.25">
      <c r="A182" s="72"/>
      <c r="B182" s="62"/>
      <c r="C182" s="139" t="s">
        <v>260</v>
      </c>
      <c r="D182" s="139"/>
      <c r="E182" s="140">
        <v>0</v>
      </c>
      <c r="F182" s="687">
        <v>0</v>
      </c>
      <c r="G182" s="140">
        <v>0</v>
      </c>
      <c r="H182" s="140">
        <v>0</v>
      </c>
      <c r="I182" s="140">
        <v>0</v>
      </c>
      <c r="J182" s="56"/>
      <c r="K182" s="56"/>
      <c r="L182" s="56"/>
      <c r="M182" s="25"/>
      <c r="N182" s="56"/>
      <c r="O182" s="56"/>
    </row>
    <row r="183" spans="1:15" x14ac:dyDescent="0.25">
      <c r="A183" s="72"/>
      <c r="C183" s="412" t="s">
        <v>261</v>
      </c>
      <c r="D183" s="412"/>
      <c r="E183" s="140">
        <v>0</v>
      </c>
      <c r="F183" s="687">
        <v>0</v>
      </c>
      <c r="G183" s="140">
        <v>0</v>
      </c>
      <c r="H183" s="140">
        <v>0</v>
      </c>
      <c r="I183" s="140">
        <v>0</v>
      </c>
      <c r="J183" s="56"/>
      <c r="K183" s="56"/>
      <c r="L183" s="56"/>
      <c r="M183" s="25"/>
      <c r="N183" s="56"/>
      <c r="O183" s="56"/>
    </row>
    <row r="184" spans="1:15" x14ac:dyDescent="0.25">
      <c r="A184" s="72"/>
      <c r="C184" s="412" t="s">
        <v>262</v>
      </c>
      <c r="D184" s="412"/>
      <c r="E184" s="140">
        <v>0</v>
      </c>
      <c r="F184" s="687">
        <v>0</v>
      </c>
      <c r="G184" s="140">
        <v>0</v>
      </c>
      <c r="H184" s="140">
        <v>0</v>
      </c>
      <c r="I184" s="140">
        <v>0</v>
      </c>
      <c r="J184" s="56"/>
      <c r="K184" s="56"/>
      <c r="L184" s="56"/>
      <c r="M184" s="25"/>
      <c r="N184" s="56"/>
      <c r="O184" s="56"/>
    </row>
    <row r="185" spans="1:15" x14ac:dyDescent="0.25">
      <c r="A185" s="72"/>
      <c r="C185" s="412" t="s">
        <v>183</v>
      </c>
      <c r="D185" s="412"/>
      <c r="E185" s="140">
        <v>0</v>
      </c>
      <c r="F185" s="687">
        <v>0</v>
      </c>
      <c r="G185" s="140">
        <v>0</v>
      </c>
      <c r="H185" s="140">
        <v>0</v>
      </c>
      <c r="I185" s="140">
        <v>0</v>
      </c>
      <c r="J185" s="56"/>
      <c r="K185" s="56"/>
      <c r="L185" s="56"/>
      <c r="M185" s="25"/>
      <c r="N185" s="56"/>
      <c r="O185" s="56"/>
    </row>
    <row r="186" spans="1:15" x14ac:dyDescent="0.25">
      <c r="A186" s="72"/>
      <c r="C186" s="139" t="s">
        <v>185</v>
      </c>
      <c r="D186" s="139"/>
      <c r="E186" s="140">
        <v>0</v>
      </c>
      <c r="F186" s="687">
        <v>0</v>
      </c>
      <c r="G186" s="140">
        <v>0</v>
      </c>
      <c r="H186" s="140">
        <v>0</v>
      </c>
      <c r="I186" s="140">
        <v>0</v>
      </c>
      <c r="J186" s="56"/>
      <c r="K186" s="56"/>
      <c r="L186" s="56"/>
      <c r="M186" s="25"/>
      <c r="N186" s="56"/>
      <c r="O186" s="56"/>
    </row>
    <row r="187" spans="1:15" s="56" customFormat="1" x14ac:dyDescent="0.25">
      <c r="A187" s="72"/>
      <c r="B187" s="62"/>
      <c r="C187" s="893" t="s">
        <v>263</v>
      </c>
      <c r="D187" s="893"/>
      <c r="E187" s="140">
        <v>0</v>
      </c>
      <c r="F187" s="687">
        <v>0</v>
      </c>
      <c r="G187" s="140">
        <v>0</v>
      </c>
      <c r="H187" s="140">
        <v>0</v>
      </c>
      <c r="I187" s="140">
        <v>0</v>
      </c>
      <c r="M187" s="25"/>
    </row>
    <row r="188" spans="1:15" ht="14.25" customHeight="1" x14ac:dyDescent="0.25">
      <c r="A188" s="72"/>
      <c r="C188" s="139" t="s">
        <v>264</v>
      </c>
      <c r="D188" s="139"/>
      <c r="E188" s="140">
        <v>0</v>
      </c>
      <c r="F188" s="687">
        <v>0</v>
      </c>
      <c r="G188" s="140">
        <v>0</v>
      </c>
      <c r="H188" s="140">
        <v>0</v>
      </c>
      <c r="I188" s="140">
        <v>0</v>
      </c>
      <c r="J188" s="56"/>
      <c r="K188" s="56"/>
      <c r="L188" s="56"/>
      <c r="M188" s="25"/>
      <c r="N188" s="56"/>
      <c r="O188" s="56"/>
    </row>
    <row r="189" spans="1:15" x14ac:dyDescent="0.25">
      <c r="A189" s="72"/>
      <c r="C189" s="412" t="s">
        <v>265</v>
      </c>
      <c r="D189" s="412"/>
      <c r="E189" s="140">
        <v>0</v>
      </c>
      <c r="F189" s="687">
        <v>0</v>
      </c>
      <c r="G189" s="140">
        <v>0</v>
      </c>
      <c r="H189" s="140">
        <v>0</v>
      </c>
      <c r="I189" s="140">
        <v>0</v>
      </c>
      <c r="J189" s="56"/>
      <c r="K189" s="56"/>
      <c r="L189" s="56"/>
      <c r="M189" s="25"/>
      <c r="N189" s="56"/>
      <c r="O189" s="56"/>
    </row>
    <row r="190" spans="1:15" x14ac:dyDescent="0.25">
      <c r="A190" s="72"/>
      <c r="C190" s="136" t="s">
        <v>266</v>
      </c>
      <c r="D190" s="139" t="s">
        <v>267</v>
      </c>
      <c r="E190" s="142">
        <f>SUM(E174:E189)</f>
        <v>0</v>
      </c>
      <c r="F190" s="685">
        <f>SUM(F174:F189)</f>
        <v>0</v>
      </c>
      <c r="G190" s="142">
        <f>SUM(G174:G189)</f>
        <v>0</v>
      </c>
      <c r="H190" s="142">
        <f>SUM(H174:H189)</f>
        <v>0</v>
      </c>
      <c r="I190" s="142">
        <f>SUM(I174:I189)</f>
        <v>0</v>
      </c>
      <c r="J190" s="56"/>
      <c r="K190" s="56"/>
      <c r="L190" s="56"/>
      <c r="M190" s="25"/>
      <c r="N190" s="56"/>
      <c r="O190" s="56"/>
    </row>
    <row r="191" spans="1:15" x14ac:dyDescent="0.25">
      <c r="A191" s="72"/>
      <c r="C191" s="139"/>
      <c r="D191" s="139"/>
      <c r="E191" s="140"/>
      <c r="F191" s="687"/>
      <c r="G191" s="140"/>
      <c r="H191" s="140"/>
      <c r="I191" s="140"/>
      <c r="J191" s="56"/>
      <c r="K191" s="56"/>
      <c r="L191" s="56"/>
      <c r="M191" s="25"/>
      <c r="N191" s="56"/>
      <c r="O191" s="56"/>
    </row>
    <row r="192" spans="1:15" ht="21" customHeight="1" x14ac:dyDescent="0.25">
      <c r="A192" s="72"/>
      <c r="C192" s="947" t="s">
        <v>268</v>
      </c>
      <c r="D192" s="947"/>
      <c r="E192" s="140"/>
      <c r="F192" s="687"/>
      <c r="G192" s="140"/>
      <c r="H192" s="140"/>
      <c r="I192" s="140"/>
      <c r="J192" s="56"/>
      <c r="K192" s="56"/>
      <c r="L192" s="56"/>
      <c r="M192" s="25"/>
      <c r="N192" s="56"/>
      <c r="O192" s="56"/>
    </row>
    <row r="193" spans="1:19" x14ac:dyDescent="0.25">
      <c r="A193" s="72"/>
      <c r="C193" s="950" t="s">
        <v>269</v>
      </c>
      <c r="D193" s="950"/>
      <c r="E193" s="140">
        <v>0</v>
      </c>
      <c r="F193" s="687">
        <v>0</v>
      </c>
      <c r="G193" s="140">
        <v>0</v>
      </c>
      <c r="H193" s="140">
        <v>0</v>
      </c>
      <c r="I193" s="140">
        <v>0</v>
      </c>
      <c r="J193" s="56"/>
      <c r="K193" s="56"/>
      <c r="L193" s="56"/>
      <c r="M193" s="25"/>
      <c r="N193" s="56"/>
      <c r="O193" s="56"/>
    </row>
    <row r="194" spans="1:19" x14ac:dyDescent="0.25">
      <c r="A194" s="72"/>
      <c r="C194" s="896" t="s">
        <v>270</v>
      </c>
      <c r="D194" s="896"/>
      <c r="E194" s="140">
        <v>0</v>
      </c>
      <c r="F194" s="687">
        <v>0</v>
      </c>
      <c r="G194" s="140">
        <v>0</v>
      </c>
      <c r="H194" s="140">
        <v>0</v>
      </c>
      <c r="I194" s="140">
        <v>0</v>
      </c>
      <c r="J194" s="56"/>
      <c r="K194" s="56"/>
      <c r="L194" s="56"/>
      <c r="M194" s="25"/>
      <c r="N194" s="56"/>
      <c r="O194" s="56"/>
      <c r="P194" s="56"/>
      <c r="Q194" s="56"/>
      <c r="R194" s="56"/>
      <c r="S194" s="56"/>
    </row>
    <row r="195" spans="1:19" ht="15" customHeight="1" x14ac:dyDescent="0.25">
      <c r="A195" s="72"/>
      <c r="C195" s="412" t="s">
        <v>271</v>
      </c>
      <c r="D195" s="412"/>
      <c r="E195" s="140">
        <v>0</v>
      </c>
      <c r="F195" s="687">
        <v>0</v>
      </c>
      <c r="G195" s="140">
        <v>0</v>
      </c>
      <c r="H195" s="140">
        <v>0</v>
      </c>
      <c r="I195" s="140">
        <v>0</v>
      </c>
      <c r="J195" s="56"/>
      <c r="K195" s="56"/>
      <c r="L195" s="56"/>
      <c r="M195" s="25"/>
      <c r="N195" s="56"/>
      <c r="O195" s="56"/>
      <c r="P195" s="56"/>
      <c r="Q195" s="56"/>
      <c r="R195" s="56"/>
      <c r="S195" s="56"/>
    </row>
    <row r="196" spans="1:19" s="18" customFormat="1" ht="14.25" customHeight="1" x14ac:dyDescent="0.25">
      <c r="A196" s="72"/>
      <c r="B196" s="62"/>
      <c r="C196" s="896" t="s">
        <v>272</v>
      </c>
      <c r="D196" s="896"/>
      <c r="E196" s="140">
        <v>0</v>
      </c>
      <c r="F196" s="687">
        <v>0</v>
      </c>
      <c r="G196" s="140">
        <v>0</v>
      </c>
      <c r="H196" s="140">
        <v>0</v>
      </c>
      <c r="I196" s="140">
        <v>0</v>
      </c>
      <c r="J196" s="56"/>
      <c r="K196" s="56"/>
      <c r="L196" s="56"/>
      <c r="M196" s="25"/>
      <c r="N196" s="56"/>
      <c r="O196" s="56"/>
      <c r="P196" s="56"/>
      <c r="Q196" s="56"/>
      <c r="R196" s="56"/>
      <c r="S196" s="56"/>
    </row>
    <row r="197" spans="1:19" s="18" customFormat="1" x14ac:dyDescent="0.25">
      <c r="A197" s="72"/>
      <c r="B197" s="62"/>
      <c r="C197" s="412" t="s">
        <v>716</v>
      </c>
      <c r="D197" s="412"/>
      <c r="E197" s="140">
        <v>0</v>
      </c>
      <c r="F197" s="687">
        <v>0</v>
      </c>
      <c r="G197" s="140">
        <v>0</v>
      </c>
      <c r="H197" s="140">
        <v>0</v>
      </c>
      <c r="I197" s="140">
        <v>0</v>
      </c>
      <c r="J197" s="56"/>
      <c r="K197" s="56"/>
      <c r="L197" s="56"/>
      <c r="M197" s="25"/>
      <c r="N197" s="56"/>
      <c r="O197" s="56"/>
      <c r="P197" s="56"/>
      <c r="Q197" s="56"/>
      <c r="R197" s="56"/>
      <c r="S197" s="56"/>
    </row>
    <row r="198" spans="1:19" ht="14.25" customHeight="1" x14ac:dyDescent="0.25">
      <c r="A198" s="72"/>
      <c r="C198" s="950" t="s">
        <v>273</v>
      </c>
      <c r="D198" s="950"/>
      <c r="E198" s="140">
        <v>0</v>
      </c>
      <c r="F198" s="687">
        <v>0</v>
      </c>
      <c r="G198" s="140">
        <v>0</v>
      </c>
      <c r="H198" s="140">
        <v>0</v>
      </c>
      <c r="I198" s="140">
        <v>0</v>
      </c>
      <c r="J198" s="56"/>
      <c r="K198" s="56"/>
      <c r="L198" s="56"/>
      <c r="M198" s="25"/>
      <c r="N198" s="56"/>
      <c r="O198" s="56"/>
      <c r="P198" s="56"/>
      <c r="Q198" s="56"/>
      <c r="R198" s="56"/>
      <c r="S198" s="56"/>
    </row>
    <row r="199" spans="1:19" x14ac:dyDescent="0.25">
      <c r="A199" s="72"/>
      <c r="C199" s="321" t="s">
        <v>274</v>
      </c>
      <c r="D199" s="322" t="s">
        <v>275</v>
      </c>
      <c r="E199" s="142">
        <f>SUM(E193:E198)</f>
        <v>0</v>
      </c>
      <c r="F199" s="685">
        <f>SUM(F193:F198)</f>
        <v>0</v>
      </c>
      <c r="G199" s="142">
        <f>SUM(G193:G198)</f>
        <v>0</v>
      </c>
      <c r="H199" s="142">
        <f>SUM(H193:H198)</f>
        <v>0</v>
      </c>
      <c r="I199" s="142">
        <f>SUM(I193:I198)</f>
        <v>0</v>
      </c>
      <c r="J199" s="56"/>
      <c r="K199" s="56"/>
      <c r="L199" s="56"/>
      <c r="M199" s="25"/>
      <c r="N199" s="56"/>
      <c r="O199" s="56"/>
      <c r="P199" s="56"/>
      <c r="Q199" s="56"/>
      <c r="R199" s="56"/>
      <c r="S199" s="56"/>
    </row>
    <row r="200" spans="1:19" x14ac:dyDescent="0.25">
      <c r="A200" s="72"/>
      <c r="C200" s="322"/>
      <c r="D200" s="322"/>
      <c r="E200" s="140"/>
      <c r="F200" s="687"/>
      <c r="G200" s="140"/>
      <c r="H200" s="140"/>
      <c r="I200" s="140"/>
      <c r="J200" s="56"/>
      <c r="K200" s="56"/>
      <c r="L200" s="56"/>
      <c r="M200" s="25"/>
      <c r="N200" s="56"/>
      <c r="O200" s="56"/>
      <c r="P200" s="56"/>
      <c r="Q200" s="56"/>
      <c r="R200" s="56"/>
      <c r="S200" s="56"/>
    </row>
    <row r="201" spans="1:19" ht="14.25" customHeight="1" x14ac:dyDescent="0.25">
      <c r="A201" s="72"/>
      <c r="C201" s="946" t="s">
        <v>276</v>
      </c>
      <c r="D201" s="946"/>
      <c r="E201" s="140"/>
      <c r="F201" s="687"/>
      <c r="G201" s="140"/>
      <c r="H201" s="140"/>
      <c r="I201" s="140"/>
      <c r="J201" s="56"/>
      <c r="K201" s="56"/>
      <c r="L201" s="56"/>
      <c r="M201" s="25"/>
      <c r="N201" s="56"/>
      <c r="O201" s="56"/>
      <c r="P201" s="56"/>
      <c r="Q201" s="56"/>
      <c r="R201" s="56"/>
      <c r="S201" s="56"/>
    </row>
    <row r="202" spans="1:19" x14ac:dyDescent="0.25">
      <c r="A202" s="72"/>
      <c r="C202" s="322" t="s">
        <v>277</v>
      </c>
      <c r="D202" s="322"/>
      <c r="E202" s="140">
        <v>0</v>
      </c>
      <c r="F202" s="687">
        <v>0</v>
      </c>
      <c r="G202" s="140">
        <v>0</v>
      </c>
      <c r="H202" s="140">
        <v>0</v>
      </c>
      <c r="I202" s="140">
        <v>0</v>
      </c>
      <c r="J202" s="56"/>
      <c r="K202" s="56"/>
      <c r="L202" s="56"/>
      <c r="M202" s="25"/>
      <c r="N202" s="56"/>
      <c r="O202" s="56"/>
      <c r="P202" s="56"/>
      <c r="Q202" s="56"/>
      <c r="R202" s="56"/>
      <c r="S202" s="56"/>
    </row>
    <row r="203" spans="1:19" x14ac:dyDescent="0.25">
      <c r="A203" s="72"/>
      <c r="C203" s="322" t="s">
        <v>278</v>
      </c>
      <c r="D203" s="322"/>
      <c r="E203" s="140">
        <v>0</v>
      </c>
      <c r="F203" s="687">
        <v>0</v>
      </c>
      <c r="G203" s="140">
        <v>0</v>
      </c>
      <c r="H203" s="140">
        <v>0</v>
      </c>
      <c r="I203" s="140">
        <v>0</v>
      </c>
      <c r="J203" s="56"/>
      <c r="K203" s="56"/>
      <c r="L203" s="56"/>
      <c r="M203" s="25"/>
      <c r="N203" s="56"/>
      <c r="O203" s="56"/>
      <c r="P203" s="56"/>
      <c r="Q203" s="56"/>
      <c r="R203" s="56"/>
      <c r="S203" s="56"/>
    </row>
    <row r="204" spans="1:19" x14ac:dyDescent="0.25">
      <c r="A204" s="72"/>
      <c r="C204" s="322" t="s">
        <v>279</v>
      </c>
      <c r="D204" s="322"/>
      <c r="E204" s="140">
        <v>0</v>
      </c>
      <c r="F204" s="687">
        <v>0</v>
      </c>
      <c r="G204" s="140">
        <v>0</v>
      </c>
      <c r="H204" s="140">
        <v>0</v>
      </c>
      <c r="I204" s="140">
        <v>0</v>
      </c>
      <c r="J204" s="56"/>
      <c r="K204" s="56"/>
      <c r="L204" s="56"/>
      <c r="M204" s="25"/>
      <c r="N204" s="56"/>
      <c r="O204" s="56"/>
      <c r="P204" s="56"/>
      <c r="Q204" s="56"/>
      <c r="R204" s="56"/>
      <c r="S204" s="56"/>
    </row>
    <row r="205" spans="1:19" s="56" customFormat="1" x14ac:dyDescent="0.25">
      <c r="A205" s="72"/>
      <c r="B205" s="62"/>
      <c r="C205" s="396" t="s">
        <v>280</v>
      </c>
      <c r="D205" s="322"/>
      <c r="E205" s="140">
        <v>0</v>
      </c>
      <c r="F205" s="687">
        <v>0</v>
      </c>
      <c r="G205" s="140">
        <v>0</v>
      </c>
      <c r="H205" s="140">
        <v>0</v>
      </c>
      <c r="I205" s="140">
        <v>0</v>
      </c>
      <c r="M205" s="25"/>
    </row>
    <row r="206" spans="1:19" s="56" customFormat="1" x14ac:dyDescent="0.25">
      <c r="A206" s="72"/>
      <c r="B206" s="62"/>
      <c r="C206" s="322" t="s">
        <v>281</v>
      </c>
      <c r="D206" s="322"/>
      <c r="E206" s="140">
        <v>0</v>
      </c>
      <c r="F206" s="687">
        <v>0</v>
      </c>
      <c r="G206" s="140">
        <v>0</v>
      </c>
      <c r="H206" s="140">
        <v>0</v>
      </c>
      <c r="I206" s="140">
        <v>0</v>
      </c>
      <c r="M206" s="25"/>
    </row>
    <row r="207" spans="1:19" x14ac:dyDescent="0.25">
      <c r="A207" s="72"/>
      <c r="C207" s="321" t="s">
        <v>282</v>
      </c>
      <c r="D207" s="322" t="s">
        <v>283</v>
      </c>
      <c r="E207" s="142">
        <f>SUM(E202:E206)</f>
        <v>0</v>
      </c>
      <c r="F207" s="685">
        <f t="shared" ref="F207:I207" si="9">SUM(F202:F206)</f>
        <v>0</v>
      </c>
      <c r="G207" s="142">
        <f t="shared" si="9"/>
        <v>0</v>
      </c>
      <c r="H207" s="142">
        <f t="shared" si="9"/>
        <v>0</v>
      </c>
      <c r="I207" s="142">
        <f t="shared" si="9"/>
        <v>0</v>
      </c>
      <c r="J207" s="56"/>
      <c r="K207" s="56"/>
      <c r="L207" s="56"/>
      <c r="M207" s="25"/>
      <c r="N207" s="56"/>
      <c r="O207" s="56"/>
      <c r="P207" s="56"/>
      <c r="Q207" s="56"/>
      <c r="R207" s="56"/>
      <c r="S207" s="56"/>
    </row>
    <row r="208" spans="1:19" x14ac:dyDescent="0.25">
      <c r="A208" s="72"/>
      <c r="C208" s="139" t="s">
        <v>284</v>
      </c>
      <c r="D208" s="136"/>
      <c r="E208" s="140">
        <f>+E207+E199+E190</f>
        <v>0</v>
      </c>
      <c r="F208" s="686">
        <f>+F207+F199+F190</f>
        <v>0</v>
      </c>
      <c r="G208" s="140">
        <f>+G207+G199+G190</f>
        <v>0</v>
      </c>
      <c r="H208" s="140">
        <f>+H207+H199+H190</f>
        <v>0</v>
      </c>
      <c r="I208" s="140">
        <f>+I207+I199+I190</f>
        <v>0</v>
      </c>
      <c r="J208" s="56"/>
      <c r="K208" s="56"/>
      <c r="L208" s="56"/>
      <c r="M208" s="25"/>
      <c r="N208" s="56"/>
      <c r="O208" s="56"/>
      <c r="P208" s="56"/>
      <c r="Q208" s="56"/>
      <c r="R208" s="56"/>
      <c r="S208" s="56"/>
    </row>
    <row r="209" spans="1:19" ht="27.75" customHeight="1" x14ac:dyDescent="0.25">
      <c r="A209" s="72"/>
      <c r="C209" s="950" t="s">
        <v>285</v>
      </c>
      <c r="D209" s="950"/>
      <c r="E209" s="140">
        <v>0</v>
      </c>
      <c r="F209" s="687">
        <v>0</v>
      </c>
      <c r="G209" s="140">
        <v>0</v>
      </c>
      <c r="H209" s="140">
        <v>0</v>
      </c>
      <c r="I209" s="140">
        <v>0</v>
      </c>
      <c r="J209" s="56"/>
      <c r="K209" s="56"/>
      <c r="L209" s="56"/>
      <c r="M209" s="25"/>
      <c r="N209" s="56"/>
      <c r="O209" s="56"/>
      <c r="P209" s="56"/>
      <c r="Q209" s="56"/>
      <c r="R209" s="56"/>
      <c r="S209" s="56"/>
    </row>
    <row r="210" spans="1:19" ht="27.75" customHeight="1" thickBot="1" x14ac:dyDescent="0.3">
      <c r="A210" s="72"/>
      <c r="C210" s="947" t="s">
        <v>286</v>
      </c>
      <c r="D210" s="947"/>
      <c r="E210" s="147">
        <f>E209+E208</f>
        <v>0</v>
      </c>
      <c r="F210" s="689">
        <f t="shared" ref="F210:I210" si="10">F209+F208</f>
        <v>0</v>
      </c>
      <c r="G210" s="147">
        <f t="shared" si="10"/>
        <v>0</v>
      </c>
      <c r="H210" s="147">
        <f t="shared" si="10"/>
        <v>0</v>
      </c>
      <c r="I210" s="147">
        <f t="shared" si="10"/>
        <v>0</v>
      </c>
      <c r="J210" s="56"/>
      <c r="K210" s="56"/>
      <c r="L210" s="56"/>
      <c r="M210" s="25"/>
      <c r="N210" s="56"/>
      <c r="O210" s="56"/>
      <c r="P210" s="56"/>
      <c r="Q210" s="56"/>
      <c r="R210" s="56"/>
      <c r="S210" s="56"/>
    </row>
    <row r="211" spans="1:19" ht="13.5" thickTop="1" x14ac:dyDescent="0.25">
      <c r="A211" s="431" t="s">
        <v>165</v>
      </c>
      <c r="C211" s="435" t="s">
        <v>163</v>
      </c>
      <c r="D211" s="295"/>
      <c r="E211" s="16"/>
      <c r="F211" s="16"/>
      <c r="G211" s="16"/>
      <c r="H211" s="5"/>
      <c r="I211" s="5"/>
      <c r="J211" s="56"/>
      <c r="K211" s="134"/>
      <c r="L211" s="56"/>
      <c r="M211" s="25"/>
      <c r="N211" s="56"/>
      <c r="O211" s="56"/>
      <c r="P211" s="56"/>
      <c r="Q211" s="56"/>
      <c r="R211" s="56"/>
      <c r="S211" s="56"/>
    </row>
    <row r="212" spans="1:19" x14ac:dyDescent="0.25">
      <c r="A212" s="72"/>
      <c r="C212" s="149" t="str">
        <f>C165</f>
        <v>For the four years ending 30 June 2027</v>
      </c>
      <c r="D212" s="16"/>
      <c r="E212" s="16"/>
      <c r="F212" s="16"/>
      <c r="G212" s="16"/>
      <c r="H212" s="5"/>
      <c r="I212" s="5"/>
      <c r="J212" s="56"/>
      <c r="K212" s="56"/>
      <c r="L212" s="56"/>
      <c r="M212" s="25"/>
      <c r="N212" s="56"/>
      <c r="O212" s="56"/>
      <c r="P212" s="56"/>
      <c r="Q212" s="56"/>
      <c r="R212" s="56"/>
      <c r="S212" s="56"/>
    </row>
    <row r="213" spans="1:19" ht="9" customHeight="1" x14ac:dyDescent="0.25">
      <c r="A213" s="72"/>
      <c r="C213" s="4"/>
      <c r="D213" s="4"/>
      <c r="E213" s="5"/>
      <c r="F213" s="5"/>
      <c r="G213" s="5"/>
      <c r="H213" s="5"/>
      <c r="I213" s="5"/>
      <c r="J213" s="56"/>
      <c r="K213" s="56"/>
      <c r="L213" s="56"/>
      <c r="M213" s="25"/>
      <c r="N213" s="56"/>
      <c r="O213" s="56"/>
      <c r="P213" s="56"/>
      <c r="Q213" s="56"/>
      <c r="R213" s="56"/>
      <c r="S213" s="56"/>
    </row>
    <row r="214" spans="1:19" ht="14.25" customHeight="1" x14ac:dyDescent="0.25">
      <c r="A214" s="72"/>
      <c r="C214" s="682"/>
      <c r="D214" s="682"/>
      <c r="E214" s="682" t="s">
        <v>26</v>
      </c>
      <c r="F214" s="942" t="s">
        <v>96</v>
      </c>
      <c r="G214" s="883" t="s">
        <v>28</v>
      </c>
      <c r="H214" s="883"/>
      <c r="I214" s="883"/>
      <c r="J214" s="56"/>
      <c r="K214" s="56"/>
      <c r="L214" s="56"/>
      <c r="M214" s="25"/>
      <c r="N214" s="56"/>
      <c r="O214" s="56"/>
      <c r="P214" s="56"/>
      <c r="Q214" s="56"/>
      <c r="R214" s="56"/>
      <c r="S214" s="56"/>
    </row>
    <row r="215" spans="1:19" ht="9.75" customHeight="1" x14ac:dyDescent="0.25">
      <c r="A215" s="72"/>
      <c r="C215" s="682"/>
      <c r="D215" s="682"/>
      <c r="E215" s="682" t="s">
        <v>25</v>
      </c>
      <c r="F215" s="942"/>
      <c r="G215" s="883"/>
      <c r="H215" s="883"/>
      <c r="I215" s="883"/>
      <c r="J215" s="56"/>
      <c r="K215" s="56"/>
      <c r="L215" s="56"/>
      <c r="M215" s="25"/>
      <c r="N215" s="56"/>
      <c r="O215" s="56"/>
      <c r="P215" s="56"/>
      <c r="Q215" s="56"/>
      <c r="R215" s="56"/>
      <c r="S215" s="56"/>
    </row>
    <row r="216" spans="1:19" ht="20.25" customHeight="1" x14ac:dyDescent="0.25">
      <c r="A216" s="72"/>
      <c r="C216" s="682"/>
      <c r="D216" s="682"/>
      <c r="E216" s="673" t="str">
        <f>E169</f>
        <v>2022/23</v>
      </c>
      <c r="F216" s="673" t="str">
        <f t="shared" ref="F216:I216" si="11">F169</f>
        <v>2023/24</v>
      </c>
      <c r="G216" s="673" t="str">
        <f t="shared" si="11"/>
        <v>2024/25</v>
      </c>
      <c r="H216" s="673" t="str">
        <f t="shared" si="11"/>
        <v>2025/26</v>
      </c>
      <c r="I216" s="673" t="str">
        <f t="shared" si="11"/>
        <v>2026/27</v>
      </c>
      <c r="J216" s="56"/>
      <c r="K216" s="56"/>
      <c r="L216" s="56"/>
      <c r="M216" s="25"/>
      <c r="N216" s="56"/>
      <c r="O216" s="56"/>
      <c r="P216" s="56"/>
      <c r="Q216" s="56"/>
      <c r="R216" s="56"/>
      <c r="S216" s="56"/>
    </row>
    <row r="217" spans="1:19" x14ac:dyDescent="0.25">
      <c r="A217" s="72"/>
      <c r="C217" s="682"/>
      <c r="D217" s="682" t="s">
        <v>166</v>
      </c>
      <c r="E217" s="682" t="s">
        <v>144</v>
      </c>
      <c r="F217" s="682" t="s">
        <v>144</v>
      </c>
      <c r="G217" s="682" t="s">
        <v>144</v>
      </c>
      <c r="H217" s="682" t="s">
        <v>144</v>
      </c>
      <c r="I217" s="682" t="s">
        <v>144</v>
      </c>
      <c r="J217" s="56"/>
      <c r="K217" s="56"/>
      <c r="L217" s="56"/>
      <c r="M217" s="25"/>
      <c r="N217" s="25"/>
      <c r="O217" s="25"/>
      <c r="P217" s="25"/>
      <c r="Q217" s="25"/>
      <c r="R217" s="25"/>
      <c r="S217" s="25"/>
    </row>
    <row r="218" spans="1:19" x14ac:dyDescent="0.25">
      <c r="A218" s="72"/>
      <c r="C218" s="159" t="s">
        <v>287</v>
      </c>
      <c r="D218" s="160"/>
      <c r="E218" s="160"/>
      <c r="F218" s="691"/>
      <c r="G218" s="172"/>
      <c r="H218" s="172"/>
      <c r="I218" s="172"/>
      <c r="J218" s="56"/>
      <c r="K218" s="56"/>
      <c r="L218" s="56"/>
      <c r="M218" s="25"/>
      <c r="N218" s="25"/>
      <c r="O218" s="25"/>
      <c r="P218" s="25"/>
      <c r="Q218" s="25"/>
      <c r="R218" s="25"/>
      <c r="S218" s="25"/>
    </row>
    <row r="219" spans="1:19" x14ac:dyDescent="0.25">
      <c r="A219" s="72"/>
      <c r="C219" s="406" t="s">
        <v>288</v>
      </c>
      <c r="D219" s="161"/>
      <c r="E219" s="173">
        <v>0</v>
      </c>
      <c r="F219" s="686">
        <v>0</v>
      </c>
      <c r="G219" s="173">
        <v>0</v>
      </c>
      <c r="H219" s="173">
        <v>0</v>
      </c>
      <c r="I219" s="173">
        <v>0</v>
      </c>
      <c r="J219" s="56"/>
      <c r="K219" s="56"/>
      <c r="L219" s="56"/>
      <c r="M219" s="25"/>
      <c r="N219" s="25"/>
      <c r="O219" s="25"/>
      <c r="P219" s="25"/>
      <c r="Q219" s="25"/>
      <c r="R219" s="25"/>
      <c r="S219" s="25"/>
    </row>
    <row r="220" spans="1:19" x14ac:dyDescent="0.25">
      <c r="A220" s="72"/>
      <c r="C220" s="406" t="s">
        <v>289</v>
      </c>
      <c r="D220" s="161"/>
      <c r="E220" s="174">
        <v>0</v>
      </c>
      <c r="F220" s="710">
        <v>0</v>
      </c>
      <c r="G220" s="174">
        <v>0</v>
      </c>
      <c r="H220" s="174">
        <v>0</v>
      </c>
      <c r="I220" s="174">
        <v>0</v>
      </c>
      <c r="J220" s="56"/>
      <c r="K220" s="56"/>
      <c r="L220" s="56"/>
      <c r="M220" s="25"/>
      <c r="N220" s="56"/>
      <c r="O220" s="56"/>
      <c r="P220" s="56"/>
      <c r="Q220" s="56"/>
      <c r="R220" s="56"/>
      <c r="S220" s="56"/>
    </row>
    <row r="221" spans="1:19" x14ac:dyDescent="0.25">
      <c r="A221" s="72"/>
      <c r="C221" s="159" t="s">
        <v>290</v>
      </c>
      <c r="D221" s="160"/>
      <c r="E221" s="175">
        <f>SUM(E219:E220)</f>
        <v>0</v>
      </c>
      <c r="F221" s="694">
        <f t="shared" ref="F221:I221" si="12">SUM(F219:F220)</f>
        <v>0</v>
      </c>
      <c r="G221" s="175">
        <f t="shared" si="12"/>
        <v>0</v>
      </c>
      <c r="H221" s="175">
        <f t="shared" si="12"/>
        <v>0</v>
      </c>
      <c r="I221" s="175">
        <f t="shared" si="12"/>
        <v>0</v>
      </c>
      <c r="J221" s="56"/>
      <c r="K221" s="56"/>
      <c r="L221" s="56"/>
      <c r="M221" s="25"/>
      <c r="N221" s="56"/>
      <c r="O221" s="56"/>
      <c r="P221" s="56"/>
      <c r="Q221" s="56"/>
      <c r="R221" s="56"/>
      <c r="S221" s="56"/>
    </row>
    <row r="222" spans="1:19" x14ac:dyDescent="0.25">
      <c r="A222" s="72"/>
      <c r="C222" s="406" t="s">
        <v>291</v>
      </c>
      <c r="D222" s="161"/>
      <c r="E222" s="173">
        <v>0</v>
      </c>
      <c r="F222" s="686">
        <v>0</v>
      </c>
      <c r="G222" s="173">
        <v>0</v>
      </c>
      <c r="H222" s="173">
        <v>0</v>
      </c>
      <c r="I222" s="173">
        <v>0</v>
      </c>
      <c r="J222" s="56"/>
      <c r="K222" s="56"/>
      <c r="L222" s="56"/>
      <c r="M222" s="25"/>
      <c r="N222" s="56"/>
      <c r="O222" s="56"/>
      <c r="P222" s="56"/>
      <c r="Q222" s="56"/>
      <c r="R222" s="56"/>
      <c r="S222" s="56"/>
    </row>
    <row r="223" spans="1:19" s="19" customFormat="1" x14ac:dyDescent="0.25">
      <c r="A223" s="72"/>
      <c r="B223" s="62"/>
      <c r="C223" s="406" t="s">
        <v>292</v>
      </c>
      <c r="D223" s="161"/>
      <c r="E223" s="173">
        <v>0</v>
      </c>
      <c r="F223" s="686">
        <v>0</v>
      </c>
      <c r="G223" s="173">
        <v>0</v>
      </c>
      <c r="H223" s="173">
        <v>0</v>
      </c>
      <c r="I223" s="173">
        <v>0</v>
      </c>
      <c r="J223" s="56"/>
      <c r="K223" s="56"/>
      <c r="L223" s="56"/>
      <c r="M223" s="25"/>
      <c r="N223" s="56"/>
      <c r="O223" s="56"/>
      <c r="P223" s="56"/>
      <c r="Q223" s="56"/>
      <c r="R223" s="56"/>
      <c r="S223" s="56"/>
    </row>
    <row r="224" spans="1:19" x14ac:dyDescent="0.25">
      <c r="A224" s="72"/>
      <c r="C224" s="406" t="s">
        <v>293</v>
      </c>
      <c r="D224" s="161"/>
      <c r="E224" s="173">
        <v>0</v>
      </c>
      <c r="F224" s="686">
        <v>0</v>
      </c>
      <c r="G224" s="173">
        <v>0</v>
      </c>
      <c r="H224" s="173">
        <v>0</v>
      </c>
      <c r="I224" s="173">
        <v>0</v>
      </c>
      <c r="J224" s="56"/>
      <c r="K224" s="56"/>
      <c r="L224" s="56"/>
      <c r="M224" s="25"/>
      <c r="N224" s="56"/>
      <c r="O224" s="56"/>
      <c r="P224" s="56"/>
      <c r="Q224" s="56"/>
      <c r="R224" s="56"/>
      <c r="S224" s="56"/>
    </row>
    <row r="225" spans="1:19" x14ac:dyDescent="0.25">
      <c r="A225" s="72"/>
      <c r="C225" s="406" t="s">
        <v>294</v>
      </c>
      <c r="D225" s="161"/>
      <c r="E225" s="173">
        <v>0</v>
      </c>
      <c r="F225" s="686">
        <v>0</v>
      </c>
      <c r="G225" s="173">
        <v>0</v>
      </c>
      <c r="H225" s="173">
        <v>0</v>
      </c>
      <c r="I225" s="173">
        <v>0</v>
      </c>
      <c r="J225" s="56"/>
      <c r="K225" s="56"/>
      <c r="L225" s="56"/>
      <c r="M225" s="25"/>
      <c r="N225" s="56"/>
      <c r="O225" s="56"/>
      <c r="P225" s="56"/>
      <c r="Q225" s="56"/>
      <c r="R225" s="56"/>
      <c r="S225" s="56"/>
    </row>
    <row r="226" spans="1:19" x14ac:dyDescent="0.25">
      <c r="A226" s="72"/>
      <c r="C226" s="159" t="s">
        <v>295</v>
      </c>
      <c r="D226" s="160"/>
      <c r="E226" s="175">
        <f>SUM(E222:E225)</f>
        <v>0</v>
      </c>
      <c r="F226" s="694">
        <f t="shared" ref="F226:I226" si="13">SUM(F222:F225)</f>
        <v>0</v>
      </c>
      <c r="G226" s="175">
        <f t="shared" si="13"/>
        <v>0</v>
      </c>
      <c r="H226" s="175">
        <f t="shared" si="13"/>
        <v>0</v>
      </c>
      <c r="I226" s="175">
        <f t="shared" si="13"/>
        <v>0</v>
      </c>
      <c r="J226" s="56"/>
      <c r="K226" s="56"/>
      <c r="L226" s="56"/>
      <c r="M226" s="25"/>
    </row>
    <row r="227" spans="1:19" x14ac:dyDescent="0.25">
      <c r="A227" s="72"/>
      <c r="C227" s="159" t="s">
        <v>296</v>
      </c>
      <c r="D227" s="160"/>
      <c r="E227" s="176">
        <f>SUM(E221,E226)</f>
        <v>0</v>
      </c>
      <c r="F227" s="695">
        <f t="shared" ref="F227:I227" si="14">SUM(F221,F226)</f>
        <v>0</v>
      </c>
      <c r="G227" s="176">
        <f t="shared" si="14"/>
        <v>0</v>
      </c>
      <c r="H227" s="176">
        <f t="shared" si="14"/>
        <v>0</v>
      </c>
      <c r="I227" s="176">
        <f t="shared" si="14"/>
        <v>0</v>
      </c>
      <c r="J227" s="56"/>
      <c r="K227" s="56"/>
      <c r="L227" s="56"/>
      <c r="M227" s="25"/>
    </row>
    <row r="228" spans="1:19" s="56" customFormat="1" x14ac:dyDescent="0.25">
      <c r="A228" s="72"/>
      <c r="B228" s="62"/>
      <c r="C228" s="159"/>
      <c r="D228" s="160"/>
      <c r="E228" s="174"/>
      <c r="F228" s="684"/>
      <c r="G228" s="174"/>
      <c r="H228" s="174"/>
      <c r="I228" s="174"/>
      <c r="M228" s="25"/>
    </row>
    <row r="229" spans="1:19" x14ac:dyDescent="0.25">
      <c r="A229" s="72"/>
      <c r="C229" s="159" t="s">
        <v>297</v>
      </c>
      <c r="D229" s="160"/>
      <c r="E229" s="177"/>
      <c r="F229" s="687"/>
      <c r="G229" s="177"/>
      <c r="H229" s="177"/>
      <c r="I229" s="177"/>
      <c r="J229" s="56"/>
      <c r="K229" s="56"/>
      <c r="L229" s="56"/>
      <c r="M229" s="25"/>
    </row>
    <row r="230" spans="1:19" s="19" customFormat="1" x14ac:dyDescent="0.25">
      <c r="A230" s="72"/>
      <c r="B230" s="62"/>
      <c r="C230" s="406" t="s">
        <v>298</v>
      </c>
      <c r="D230" s="161"/>
      <c r="E230" s="177">
        <v>0</v>
      </c>
      <c r="F230" s="687">
        <v>0</v>
      </c>
      <c r="G230" s="177">
        <v>0</v>
      </c>
      <c r="H230" s="177">
        <v>0</v>
      </c>
      <c r="I230" s="177">
        <v>0</v>
      </c>
      <c r="J230" s="56"/>
      <c r="K230" s="56"/>
      <c r="L230" s="56"/>
      <c r="M230" s="25"/>
    </row>
    <row r="231" spans="1:19" x14ac:dyDescent="0.25">
      <c r="A231" s="72"/>
      <c r="C231" s="943" t="s">
        <v>299</v>
      </c>
      <c r="D231" s="943"/>
      <c r="E231" s="173">
        <v>0</v>
      </c>
      <c r="F231" s="686">
        <v>0</v>
      </c>
      <c r="G231" s="173">
        <v>0</v>
      </c>
      <c r="H231" s="173">
        <v>0</v>
      </c>
      <c r="I231" s="173">
        <v>0</v>
      </c>
      <c r="J231" s="56"/>
      <c r="K231" s="56"/>
      <c r="L231" s="56"/>
      <c r="M231" s="25"/>
    </row>
    <row r="232" spans="1:19" x14ac:dyDescent="0.25">
      <c r="A232" s="72"/>
      <c r="C232" s="406" t="s">
        <v>300</v>
      </c>
      <c r="D232" s="161"/>
      <c r="E232" s="173">
        <v>0</v>
      </c>
      <c r="F232" s="686">
        <v>0</v>
      </c>
      <c r="G232" s="173">
        <v>0</v>
      </c>
      <c r="H232" s="173">
        <v>0</v>
      </c>
      <c r="I232" s="173">
        <v>0</v>
      </c>
      <c r="J232" s="56"/>
      <c r="K232" s="56"/>
      <c r="L232" s="56"/>
      <c r="M232" s="25"/>
    </row>
    <row r="233" spans="1:19" x14ac:dyDescent="0.25">
      <c r="A233" s="72"/>
      <c r="C233" s="406" t="s">
        <v>301</v>
      </c>
      <c r="D233" s="161"/>
      <c r="E233" s="173">
        <v>0</v>
      </c>
      <c r="F233" s="686">
        <v>0</v>
      </c>
      <c r="G233" s="173">
        <v>0</v>
      </c>
      <c r="H233" s="173">
        <v>0</v>
      </c>
      <c r="I233" s="173">
        <v>0</v>
      </c>
      <c r="J233" s="56"/>
      <c r="K233" s="56"/>
      <c r="L233" s="56"/>
      <c r="M233" s="25"/>
    </row>
    <row r="234" spans="1:19" x14ac:dyDescent="0.25">
      <c r="A234" s="72"/>
      <c r="C234" s="406" t="s">
        <v>302</v>
      </c>
      <c r="D234" s="161"/>
      <c r="E234" s="174">
        <v>0</v>
      </c>
      <c r="F234" s="710">
        <v>0</v>
      </c>
      <c r="G234" s="174">
        <v>0</v>
      </c>
      <c r="H234" s="174">
        <v>0</v>
      </c>
      <c r="I234" s="174">
        <v>0</v>
      </c>
      <c r="J234" s="56"/>
      <c r="K234" s="56"/>
      <c r="L234" s="56"/>
      <c r="M234" s="25"/>
    </row>
    <row r="235" spans="1:19" x14ac:dyDescent="0.25">
      <c r="A235" s="72"/>
      <c r="C235" s="159" t="s">
        <v>303</v>
      </c>
      <c r="D235" s="160"/>
      <c r="E235" s="175">
        <f>SUM(E230:E234)</f>
        <v>0</v>
      </c>
      <c r="F235" s="694">
        <f t="shared" ref="F235:I235" si="15">SUM(F230:F234)</f>
        <v>0</v>
      </c>
      <c r="G235" s="175">
        <f t="shared" si="15"/>
        <v>0</v>
      </c>
      <c r="H235" s="175">
        <f t="shared" si="15"/>
        <v>0</v>
      </c>
      <c r="I235" s="175">
        <f t="shared" si="15"/>
        <v>0</v>
      </c>
      <c r="J235" s="56"/>
      <c r="K235" s="56"/>
      <c r="L235" s="56"/>
      <c r="M235" s="25"/>
    </row>
    <row r="236" spans="1:19" s="56" customFormat="1" x14ac:dyDescent="0.25">
      <c r="A236" s="72"/>
      <c r="B236" s="62"/>
      <c r="C236" s="159"/>
      <c r="D236" s="160"/>
      <c r="E236" s="174"/>
      <c r="F236" s="684"/>
      <c r="G236" s="174"/>
      <c r="H236" s="174"/>
      <c r="I236" s="174"/>
      <c r="M236" s="25"/>
    </row>
    <row r="237" spans="1:19" x14ac:dyDescent="0.25">
      <c r="A237" s="72"/>
      <c r="C237" s="159" t="s">
        <v>304</v>
      </c>
      <c r="D237" s="160"/>
      <c r="E237" s="177"/>
      <c r="F237" s="687"/>
      <c r="G237" s="177"/>
      <c r="H237" s="177"/>
      <c r="I237" s="177"/>
      <c r="J237" s="56"/>
      <c r="K237" s="56"/>
      <c r="L237" s="56"/>
      <c r="M237" s="25"/>
    </row>
    <row r="238" spans="1:19" x14ac:dyDescent="0.25">
      <c r="A238" s="72"/>
      <c r="C238" s="406" t="s">
        <v>119</v>
      </c>
      <c r="D238" s="161"/>
      <c r="E238" s="173">
        <v>0</v>
      </c>
      <c r="F238" s="686">
        <v>0</v>
      </c>
      <c r="G238" s="173">
        <v>0</v>
      </c>
      <c r="H238" s="173">
        <v>0</v>
      </c>
      <c r="I238" s="173">
        <v>0</v>
      </c>
      <c r="J238" s="56"/>
      <c r="K238" s="56"/>
      <c r="L238" s="56"/>
      <c r="M238" s="25"/>
    </row>
    <row r="239" spans="1:19" x14ac:dyDescent="0.25">
      <c r="A239" s="72"/>
      <c r="C239" s="406" t="s">
        <v>305</v>
      </c>
      <c r="D239" s="161"/>
      <c r="E239" s="173">
        <v>0</v>
      </c>
      <c r="F239" s="686">
        <v>0</v>
      </c>
      <c r="G239" s="173">
        <v>0</v>
      </c>
      <c r="H239" s="173">
        <v>0</v>
      </c>
      <c r="I239" s="173">
        <v>0</v>
      </c>
      <c r="J239" s="56"/>
      <c r="K239" s="56"/>
      <c r="L239" s="56"/>
      <c r="M239" s="25"/>
    </row>
    <row r="240" spans="1:19" x14ac:dyDescent="0.25">
      <c r="A240" s="72"/>
      <c r="C240" s="406" t="s">
        <v>306</v>
      </c>
      <c r="D240" s="161"/>
      <c r="E240" s="173">
        <v>0</v>
      </c>
      <c r="F240" s="686">
        <v>0</v>
      </c>
      <c r="G240" s="173">
        <v>0</v>
      </c>
      <c r="H240" s="173">
        <v>0</v>
      </c>
      <c r="I240" s="173">
        <v>0</v>
      </c>
      <c r="J240" s="56"/>
      <c r="K240" s="56"/>
      <c r="L240" s="56"/>
      <c r="M240" s="25"/>
    </row>
    <row r="241" spans="1:13" x14ac:dyDescent="0.25">
      <c r="A241" s="72"/>
      <c r="C241" s="406" t="s">
        <v>307</v>
      </c>
      <c r="D241" s="161"/>
      <c r="E241" s="173">
        <v>0</v>
      </c>
      <c r="F241" s="686">
        <v>0</v>
      </c>
      <c r="G241" s="173">
        <v>0</v>
      </c>
      <c r="H241" s="173">
        <v>0</v>
      </c>
      <c r="I241" s="173">
        <v>0</v>
      </c>
      <c r="J241" s="56"/>
      <c r="K241" s="56"/>
      <c r="L241" s="56"/>
      <c r="M241" s="25"/>
    </row>
    <row r="242" spans="1:13" x14ac:dyDescent="0.25">
      <c r="A242" s="72"/>
      <c r="C242" s="406" t="s">
        <v>308</v>
      </c>
      <c r="D242" s="161"/>
      <c r="E242" s="173">
        <v>0</v>
      </c>
      <c r="F242" s="686">
        <v>0</v>
      </c>
      <c r="G242" s="173">
        <v>0</v>
      </c>
      <c r="H242" s="173">
        <v>0</v>
      </c>
      <c r="I242" s="173">
        <v>0</v>
      </c>
      <c r="J242" s="56"/>
      <c r="K242" s="56"/>
      <c r="L242" s="56"/>
      <c r="M242" s="25"/>
    </row>
    <row r="243" spans="1:13" x14ac:dyDescent="0.25">
      <c r="A243" s="72"/>
      <c r="C243" s="406" t="s">
        <v>309</v>
      </c>
      <c r="D243" s="161"/>
      <c r="E243" s="173">
        <v>0</v>
      </c>
      <c r="F243" s="686">
        <v>0</v>
      </c>
      <c r="G243" s="173">
        <v>0</v>
      </c>
      <c r="H243" s="173">
        <v>0</v>
      </c>
      <c r="I243" s="173">
        <v>0</v>
      </c>
      <c r="J243" s="56"/>
      <c r="K243" s="56"/>
      <c r="L243" s="56"/>
      <c r="M243" s="25"/>
    </row>
    <row r="244" spans="1:13" x14ac:dyDescent="0.25">
      <c r="A244" s="72"/>
      <c r="C244" s="943" t="s">
        <v>310</v>
      </c>
      <c r="D244" s="943"/>
      <c r="E244" s="173">
        <v>0</v>
      </c>
      <c r="F244" s="686">
        <v>0</v>
      </c>
      <c r="G244" s="173">
        <v>0</v>
      </c>
      <c r="H244" s="173">
        <v>0</v>
      </c>
      <c r="I244" s="173">
        <v>0</v>
      </c>
      <c r="J244" s="56"/>
      <c r="K244" s="56"/>
      <c r="L244" s="56"/>
      <c r="M244" s="25"/>
    </row>
    <row r="245" spans="1:13" x14ac:dyDescent="0.25">
      <c r="A245" s="72"/>
      <c r="C245" s="406" t="s">
        <v>311</v>
      </c>
      <c r="D245" s="161"/>
      <c r="E245" s="173">
        <v>0</v>
      </c>
      <c r="F245" s="686">
        <v>0</v>
      </c>
      <c r="G245" s="173">
        <v>0</v>
      </c>
      <c r="H245" s="173">
        <v>0</v>
      </c>
      <c r="I245" s="173">
        <v>0</v>
      </c>
      <c r="J245" s="56"/>
      <c r="K245" s="56"/>
      <c r="L245" s="56"/>
      <c r="M245" s="25"/>
    </row>
    <row r="246" spans="1:13" x14ac:dyDescent="0.25">
      <c r="A246" s="72"/>
      <c r="C246" s="406" t="s">
        <v>312</v>
      </c>
      <c r="D246" s="161"/>
      <c r="E246" s="173">
        <v>0</v>
      </c>
      <c r="F246" s="686">
        <v>0</v>
      </c>
      <c r="G246" s="173">
        <v>0</v>
      </c>
      <c r="H246" s="173">
        <v>0</v>
      </c>
      <c r="I246" s="173">
        <v>0</v>
      </c>
      <c r="J246" s="56"/>
      <c r="K246" s="56"/>
      <c r="L246" s="56"/>
      <c r="M246" s="25"/>
    </row>
    <row r="247" spans="1:13" x14ac:dyDescent="0.25">
      <c r="A247" s="72"/>
      <c r="C247" s="406" t="s">
        <v>313</v>
      </c>
      <c r="D247" s="161"/>
      <c r="E247" s="176">
        <v>0</v>
      </c>
      <c r="F247" s="695">
        <v>0</v>
      </c>
      <c r="G247" s="176">
        <v>0</v>
      </c>
      <c r="H247" s="176">
        <v>0</v>
      </c>
      <c r="I247" s="176">
        <v>0</v>
      </c>
      <c r="J247" s="56"/>
      <c r="K247" s="56"/>
      <c r="L247" s="56"/>
      <c r="M247" s="25"/>
    </row>
    <row r="248" spans="1:13" x14ac:dyDescent="0.25">
      <c r="A248" s="72"/>
      <c r="C248" s="159" t="s">
        <v>314</v>
      </c>
      <c r="D248" s="160"/>
      <c r="E248" s="173">
        <f>SUM(E238:E247)</f>
        <v>0</v>
      </c>
      <c r="F248" s="686">
        <f t="shared" ref="F248:I248" si="16">SUM(F238:F247)</f>
        <v>0</v>
      </c>
      <c r="G248" s="173">
        <f t="shared" si="16"/>
        <v>0</v>
      </c>
      <c r="H248" s="173">
        <f t="shared" si="16"/>
        <v>0</v>
      </c>
      <c r="I248" s="173">
        <f t="shared" si="16"/>
        <v>0</v>
      </c>
      <c r="J248" s="56"/>
      <c r="K248" s="56"/>
      <c r="L248" s="56"/>
      <c r="M248" s="25"/>
    </row>
    <row r="249" spans="1:13" s="56" customFormat="1" ht="3" customHeight="1" x14ac:dyDescent="0.25">
      <c r="A249" s="72"/>
      <c r="B249" s="62"/>
      <c r="C249" s="159"/>
      <c r="D249" s="160"/>
      <c r="E249" s="173"/>
      <c r="F249" s="687"/>
      <c r="G249" s="173"/>
      <c r="H249" s="173"/>
      <c r="I249" s="173"/>
      <c r="M249" s="25"/>
    </row>
    <row r="250" spans="1:13" ht="13" thickBot="1" x14ac:dyDescent="0.3">
      <c r="A250" s="72"/>
      <c r="C250" s="159" t="s">
        <v>315</v>
      </c>
      <c r="D250" s="161" t="s">
        <v>316</v>
      </c>
      <c r="E250" s="178">
        <f>SUM(E227,E235,E248)</f>
        <v>0</v>
      </c>
      <c r="F250" s="689">
        <f t="shared" ref="F250:I250" si="17">SUM(F227,F235,F248)</f>
        <v>0</v>
      </c>
      <c r="G250" s="178">
        <f t="shared" si="17"/>
        <v>0</v>
      </c>
      <c r="H250" s="178">
        <f t="shared" si="17"/>
        <v>0</v>
      </c>
      <c r="I250" s="178">
        <f t="shared" si="17"/>
        <v>0</v>
      </c>
      <c r="J250" s="56"/>
      <c r="K250" s="56"/>
      <c r="L250" s="56"/>
      <c r="M250" s="25"/>
    </row>
    <row r="251" spans="1:13" ht="8.25" customHeight="1" thickTop="1" x14ac:dyDescent="0.25">
      <c r="A251" s="72"/>
      <c r="C251" s="406"/>
      <c r="D251" s="161"/>
      <c r="E251" s="177"/>
      <c r="F251" s="711"/>
      <c r="G251" s="177"/>
      <c r="H251" s="177"/>
      <c r="I251" s="177"/>
      <c r="J251" s="56"/>
      <c r="K251" s="56"/>
      <c r="L251" s="56"/>
      <c r="M251" s="25"/>
    </row>
    <row r="252" spans="1:13" x14ac:dyDescent="0.25">
      <c r="A252" s="72"/>
      <c r="C252" s="159" t="s">
        <v>317</v>
      </c>
      <c r="D252" s="161"/>
      <c r="E252" s="177"/>
      <c r="F252" s="711"/>
      <c r="G252" s="177"/>
      <c r="H252" s="177"/>
      <c r="I252" s="177"/>
      <c r="J252" s="56"/>
      <c r="K252" s="56"/>
      <c r="L252" s="56"/>
      <c r="M252" s="25"/>
    </row>
    <row r="253" spans="1:13" x14ac:dyDescent="0.25">
      <c r="A253" s="72"/>
      <c r="C253" s="406" t="s">
        <v>318</v>
      </c>
      <c r="D253" s="161"/>
      <c r="E253" s="173">
        <v>0</v>
      </c>
      <c r="F253" s="687">
        <v>0</v>
      </c>
      <c r="G253" s="173">
        <v>0</v>
      </c>
      <c r="H253" s="173">
        <v>0</v>
      </c>
      <c r="I253" s="173">
        <v>0</v>
      </c>
      <c r="J253" s="56"/>
      <c r="K253" s="56"/>
      <c r="L253" s="56"/>
      <c r="M253" s="25"/>
    </row>
    <row r="254" spans="1:13" x14ac:dyDescent="0.25">
      <c r="A254" s="72"/>
      <c r="C254" s="406" t="s">
        <v>319</v>
      </c>
      <c r="D254" s="161"/>
      <c r="E254" s="173">
        <v>0</v>
      </c>
      <c r="F254" s="687">
        <v>0</v>
      </c>
      <c r="G254" s="173">
        <v>0</v>
      </c>
      <c r="H254" s="173">
        <v>0</v>
      </c>
      <c r="I254" s="173">
        <v>0</v>
      </c>
      <c r="J254" s="56"/>
      <c r="K254" s="56"/>
      <c r="L254" s="56"/>
      <c r="M254" s="25"/>
    </row>
    <row r="255" spans="1:13" x14ac:dyDescent="0.25">
      <c r="A255" s="72"/>
      <c r="C255" s="406" t="s">
        <v>320</v>
      </c>
      <c r="D255" s="161"/>
      <c r="E255" s="173">
        <v>0</v>
      </c>
      <c r="F255" s="687">
        <v>0</v>
      </c>
      <c r="G255" s="173">
        <v>0</v>
      </c>
      <c r="H255" s="173">
        <v>0</v>
      </c>
      <c r="I255" s="173">
        <v>0</v>
      </c>
      <c r="J255" s="56"/>
      <c r="K255" s="56"/>
      <c r="L255" s="56"/>
      <c r="M255" s="25"/>
    </row>
    <row r="256" spans="1:13" x14ac:dyDescent="0.25">
      <c r="A256" s="72"/>
      <c r="C256" s="406" t="s">
        <v>321</v>
      </c>
      <c r="D256" s="161"/>
      <c r="E256" s="174">
        <v>0</v>
      </c>
      <c r="F256" s="684">
        <v>0</v>
      </c>
      <c r="G256" s="174">
        <v>0</v>
      </c>
      <c r="H256" s="174">
        <v>0</v>
      </c>
      <c r="I256" s="174">
        <v>0</v>
      </c>
      <c r="J256" s="56"/>
      <c r="K256" s="56"/>
      <c r="L256" s="56"/>
      <c r="M256" s="25"/>
    </row>
    <row r="257" spans="1:13" ht="13" thickBot="1" x14ac:dyDescent="0.3">
      <c r="A257" s="72"/>
      <c r="C257" s="159" t="s">
        <v>315</v>
      </c>
      <c r="D257" s="161" t="s">
        <v>316</v>
      </c>
      <c r="E257" s="178">
        <f>SUM(E253:E256)</f>
        <v>0</v>
      </c>
      <c r="F257" s="689">
        <f t="shared" ref="F257:I257" si="18">SUM(F253:F256)</f>
        <v>0</v>
      </c>
      <c r="G257" s="178">
        <f t="shared" si="18"/>
        <v>0</v>
      </c>
      <c r="H257" s="178">
        <f t="shared" si="18"/>
        <v>0</v>
      </c>
      <c r="I257" s="178">
        <f t="shared" si="18"/>
        <v>0</v>
      </c>
      <c r="J257" s="56"/>
      <c r="K257" s="56"/>
      <c r="L257" s="56"/>
      <c r="M257" s="25"/>
    </row>
    <row r="258" spans="1:13" s="55" customFormat="1" ht="13" thickTop="1" x14ac:dyDescent="0.25">
      <c r="A258" s="72"/>
      <c r="B258" s="62"/>
      <c r="C258" s="179"/>
      <c r="D258" s="179"/>
      <c r="E258" s="174"/>
      <c r="F258" s="684"/>
      <c r="G258" s="174"/>
      <c r="H258" s="174"/>
      <c r="I258" s="174"/>
      <c r="J258" s="56"/>
      <c r="K258" s="56"/>
      <c r="L258" s="56"/>
      <c r="M258" s="25"/>
    </row>
    <row r="259" spans="1:13" s="55" customFormat="1" x14ac:dyDescent="0.25">
      <c r="A259" s="72"/>
      <c r="B259" s="62"/>
      <c r="C259" s="944" t="s">
        <v>322</v>
      </c>
      <c r="D259" s="944"/>
      <c r="E259" s="174"/>
      <c r="F259" s="684"/>
      <c r="G259" s="174"/>
      <c r="H259" s="174"/>
      <c r="I259" s="174"/>
      <c r="J259" s="56"/>
      <c r="K259" s="56"/>
      <c r="L259" s="56"/>
      <c r="M259" s="25"/>
    </row>
    <row r="260" spans="1:13" s="55" customFormat="1" x14ac:dyDescent="0.25">
      <c r="A260" s="72"/>
      <c r="B260" s="62"/>
      <c r="C260" s="406" t="s">
        <v>323</v>
      </c>
      <c r="D260" s="161"/>
      <c r="E260" s="174">
        <v>0</v>
      </c>
      <c r="F260" s="684">
        <v>0</v>
      </c>
      <c r="G260" s="174">
        <v>0</v>
      </c>
      <c r="H260" s="174">
        <v>0</v>
      </c>
      <c r="I260" s="174">
        <v>0</v>
      </c>
      <c r="J260" s="56"/>
      <c r="K260" s="56"/>
      <c r="L260" s="56"/>
      <c r="M260" s="25"/>
    </row>
    <row r="261" spans="1:13" s="55" customFormat="1" x14ac:dyDescent="0.25">
      <c r="A261" s="72"/>
      <c r="B261" s="62"/>
      <c r="C261" s="406" t="s">
        <v>45</v>
      </c>
      <c r="D261" s="161"/>
      <c r="E261" s="174">
        <v>0</v>
      </c>
      <c r="F261" s="684">
        <v>0</v>
      </c>
      <c r="G261" s="174">
        <v>0</v>
      </c>
      <c r="H261" s="174">
        <v>0</v>
      </c>
      <c r="I261" s="174">
        <v>0</v>
      </c>
      <c r="J261" s="56"/>
      <c r="K261" s="56"/>
      <c r="L261" s="56"/>
      <c r="M261" s="25"/>
    </row>
    <row r="262" spans="1:13" s="55" customFormat="1" x14ac:dyDescent="0.25">
      <c r="A262" s="72"/>
      <c r="B262" s="62"/>
      <c r="C262" s="406" t="s">
        <v>324</v>
      </c>
      <c r="D262" s="161"/>
      <c r="E262" s="174">
        <v>0</v>
      </c>
      <c r="F262" s="684">
        <v>0</v>
      </c>
      <c r="G262" s="174">
        <v>0</v>
      </c>
      <c r="H262" s="174">
        <v>0</v>
      </c>
      <c r="I262" s="174">
        <v>0</v>
      </c>
      <c r="J262" s="56"/>
      <c r="K262" s="56"/>
      <c r="L262" s="56"/>
      <c r="M262" s="25"/>
    </row>
    <row r="263" spans="1:13" s="55" customFormat="1" x14ac:dyDescent="0.25">
      <c r="A263" s="72"/>
      <c r="B263" s="62"/>
      <c r="C263" s="406" t="s">
        <v>325</v>
      </c>
      <c r="D263" s="161"/>
      <c r="E263" s="174">
        <v>0</v>
      </c>
      <c r="F263" s="684">
        <v>0</v>
      </c>
      <c r="G263" s="174">
        <v>0</v>
      </c>
      <c r="H263" s="174">
        <v>0</v>
      </c>
      <c r="I263" s="174">
        <v>0</v>
      </c>
      <c r="J263" s="56"/>
      <c r="K263" s="56"/>
      <c r="L263" s="56"/>
      <c r="M263" s="25"/>
    </row>
    <row r="264" spans="1:13" s="55" customFormat="1" ht="20.149999999999999" customHeight="1" thickBot="1" x14ac:dyDescent="0.3">
      <c r="A264" s="72"/>
      <c r="B264" s="62"/>
      <c r="C264" s="159" t="s">
        <v>315</v>
      </c>
      <c r="D264" s="161" t="s">
        <v>316</v>
      </c>
      <c r="E264" s="178">
        <f>SUM(E260:E263)</f>
        <v>0</v>
      </c>
      <c r="F264" s="689">
        <f t="shared" ref="F264:I264" si="19">SUM(F260:F263)</f>
        <v>0</v>
      </c>
      <c r="G264" s="178">
        <f t="shared" si="19"/>
        <v>0</v>
      </c>
      <c r="H264" s="178">
        <f t="shared" si="19"/>
        <v>0</v>
      </c>
      <c r="I264" s="178">
        <f t="shared" si="19"/>
        <v>0</v>
      </c>
      <c r="J264" s="40">
        <f t="shared" ref="J264" si="20">SUM(J260:J263)</f>
        <v>0</v>
      </c>
      <c r="K264" s="56"/>
      <c r="L264" s="56"/>
      <c r="M264" s="25"/>
    </row>
    <row r="265" spans="1:13" s="56" customFormat="1" ht="13" thickTop="1" x14ac:dyDescent="0.25">
      <c r="A265" s="72"/>
      <c r="B265" s="62"/>
      <c r="C265" s="159"/>
      <c r="D265" s="161"/>
      <c r="E265" s="174"/>
      <c r="F265" s="443"/>
      <c r="G265" s="174"/>
      <c r="H265" s="174"/>
      <c r="I265" s="174"/>
      <c r="J265" s="442"/>
      <c r="M265" s="25"/>
    </row>
    <row r="266" spans="1:13" ht="17.25" customHeight="1" x14ac:dyDescent="0.25">
      <c r="A266" s="431" t="s">
        <v>326</v>
      </c>
      <c r="C266" s="435" t="s">
        <v>164</v>
      </c>
      <c r="D266" s="287"/>
      <c r="E266" s="11"/>
      <c r="F266" s="5"/>
      <c r="G266" s="5"/>
      <c r="H266" s="5"/>
      <c r="I266" s="5"/>
      <c r="J266" s="56"/>
      <c r="K266" s="56"/>
      <c r="L266" s="56"/>
      <c r="M266" s="25"/>
    </row>
    <row r="267" spans="1:13" x14ac:dyDescent="0.25">
      <c r="A267" s="72"/>
      <c r="C267" s="149" t="str">
        <f>C212</f>
        <v>For the four years ending 30 June 2027</v>
      </c>
      <c r="D267" s="11"/>
      <c r="E267" s="11"/>
      <c r="F267" s="5"/>
      <c r="G267" s="5"/>
      <c r="H267" s="5"/>
      <c r="I267" s="5"/>
      <c r="J267" s="56"/>
      <c r="K267" s="56"/>
      <c r="L267" s="56"/>
      <c r="M267" s="25"/>
    </row>
    <row r="268" spans="1:13" ht="14" x14ac:dyDescent="0.25">
      <c r="A268" s="72"/>
      <c r="C268" s="4"/>
      <c r="D268" s="4"/>
      <c r="E268" s="5"/>
      <c r="F268" s="5"/>
      <c r="G268" s="5"/>
      <c r="H268" s="5"/>
      <c r="I268" s="5"/>
      <c r="J268" s="56"/>
      <c r="K268" s="56"/>
      <c r="L268" s="56"/>
      <c r="M268" s="25"/>
    </row>
    <row r="269" spans="1:13" ht="15" customHeight="1" x14ac:dyDescent="0.25">
      <c r="A269" s="72"/>
      <c r="C269" s="712"/>
      <c r="D269" s="712"/>
      <c r="E269" s="682" t="s">
        <v>26</v>
      </c>
      <c r="F269" s="942" t="s">
        <v>96</v>
      </c>
      <c r="G269" s="883" t="s">
        <v>28</v>
      </c>
      <c r="H269" s="883"/>
      <c r="I269" s="883"/>
      <c r="J269" s="413"/>
      <c r="K269" s="56"/>
      <c r="L269" s="56"/>
      <c r="M269" s="25"/>
    </row>
    <row r="270" spans="1:13" x14ac:dyDescent="0.25">
      <c r="A270" s="72"/>
      <c r="C270" s="712"/>
      <c r="D270" s="712"/>
      <c r="E270" s="682" t="s">
        <v>25</v>
      </c>
      <c r="F270" s="942"/>
      <c r="G270" s="883"/>
      <c r="H270" s="883"/>
      <c r="I270" s="883"/>
      <c r="J270" s="413"/>
      <c r="K270" s="56"/>
      <c r="L270" s="56"/>
      <c r="M270" s="25"/>
    </row>
    <row r="271" spans="1:13" ht="21" customHeight="1" x14ac:dyDescent="0.25">
      <c r="A271" s="72"/>
      <c r="C271" s="682"/>
      <c r="D271" s="682"/>
      <c r="E271" s="673" t="str">
        <f>E216</f>
        <v>2022/23</v>
      </c>
      <c r="F271" s="673" t="str">
        <f t="shared" ref="F271:I271" si="21">F216</f>
        <v>2023/24</v>
      </c>
      <c r="G271" s="673" t="str">
        <f t="shared" si="21"/>
        <v>2024/25</v>
      </c>
      <c r="H271" s="673" t="str">
        <f t="shared" si="21"/>
        <v>2025/26</v>
      </c>
      <c r="I271" s="673" t="str">
        <f t="shared" si="21"/>
        <v>2026/27</v>
      </c>
      <c r="J271" s="413"/>
      <c r="K271" s="56"/>
      <c r="L271" s="56"/>
      <c r="M271" s="25"/>
    </row>
    <row r="272" spans="1:13" x14ac:dyDescent="0.25">
      <c r="A272" s="72"/>
      <c r="C272" s="682"/>
      <c r="D272" s="682"/>
      <c r="E272" s="682" t="s">
        <v>144</v>
      </c>
      <c r="F272" s="682" t="s">
        <v>144</v>
      </c>
      <c r="G272" s="682" t="s">
        <v>144</v>
      </c>
      <c r="H272" s="682" t="s">
        <v>144</v>
      </c>
      <c r="I272" s="682" t="s">
        <v>144</v>
      </c>
      <c r="J272" s="413"/>
      <c r="K272" s="56"/>
      <c r="L272" s="56"/>
      <c r="M272" s="25"/>
    </row>
    <row r="273" spans="1:13" x14ac:dyDescent="0.25">
      <c r="A273" s="72"/>
      <c r="C273" s="160" t="s">
        <v>327</v>
      </c>
      <c r="D273" s="160"/>
      <c r="E273" s="160"/>
      <c r="F273" s="691"/>
      <c r="G273" s="161"/>
      <c r="H273" s="161"/>
      <c r="I273" s="161"/>
      <c r="J273" s="413"/>
      <c r="K273" s="56"/>
      <c r="L273" s="56"/>
      <c r="M273" s="25"/>
    </row>
    <row r="274" spans="1:13" x14ac:dyDescent="0.25">
      <c r="A274" s="72"/>
      <c r="C274" s="161" t="s">
        <v>328</v>
      </c>
      <c r="D274" s="161"/>
      <c r="E274" s="173">
        <v>0</v>
      </c>
      <c r="F274" s="687">
        <v>0</v>
      </c>
      <c r="G274" s="173">
        <v>0</v>
      </c>
      <c r="H274" s="173">
        <v>0</v>
      </c>
      <c r="I274" s="173">
        <v>0</v>
      </c>
      <c r="J274" s="413"/>
      <c r="K274" s="56"/>
      <c r="L274" s="56"/>
      <c r="M274" s="25"/>
    </row>
    <row r="275" spans="1:13" ht="13" thickBot="1" x14ac:dyDescent="0.3">
      <c r="A275" s="72"/>
      <c r="C275" s="161" t="s">
        <v>329</v>
      </c>
      <c r="D275" s="161"/>
      <c r="E275" s="180">
        <v>0</v>
      </c>
      <c r="F275" s="713">
        <v>0</v>
      </c>
      <c r="G275" s="180">
        <v>0</v>
      </c>
      <c r="H275" s="180">
        <v>0</v>
      </c>
      <c r="I275" s="180">
        <v>0</v>
      </c>
      <c r="J275" s="413"/>
      <c r="K275" s="56"/>
      <c r="L275" s="56"/>
    </row>
    <row r="276" spans="1:13" ht="13" thickBot="1" x14ac:dyDescent="0.3">
      <c r="A276" s="72"/>
      <c r="C276" s="160" t="s">
        <v>330</v>
      </c>
      <c r="D276" s="160"/>
      <c r="E276" s="181">
        <f>SUM(E274:E275)</f>
        <v>0</v>
      </c>
      <c r="F276" s="696">
        <f t="shared" ref="F276:I276" si="22">SUM(F274:F275)</f>
        <v>0</v>
      </c>
      <c r="G276" s="181">
        <f t="shared" si="22"/>
        <v>0</v>
      </c>
      <c r="H276" s="181">
        <f t="shared" si="22"/>
        <v>0</v>
      </c>
      <c r="I276" s="181">
        <f t="shared" si="22"/>
        <v>0</v>
      </c>
      <c r="J276" s="413"/>
      <c r="K276" s="56"/>
      <c r="L276" s="56"/>
    </row>
    <row r="277" spans="1:13" ht="13" thickTop="1" x14ac:dyDescent="0.25">
      <c r="A277" s="72"/>
      <c r="C277" s="161"/>
      <c r="D277" s="161"/>
      <c r="E277" s="172"/>
      <c r="F277" s="690"/>
      <c r="G277" s="172"/>
      <c r="H277" s="172"/>
      <c r="I277" s="172"/>
      <c r="J277" s="413"/>
      <c r="K277" s="56"/>
      <c r="L277" s="56"/>
    </row>
    <row r="278" spans="1:13" x14ac:dyDescent="0.25">
      <c r="A278" s="72"/>
      <c r="C278" s="161"/>
      <c r="D278" s="161"/>
      <c r="E278" s="172" t="s">
        <v>331</v>
      </c>
      <c r="F278" s="690" t="s">
        <v>331</v>
      </c>
      <c r="G278" s="172" t="s">
        <v>331</v>
      </c>
      <c r="H278" s="172" t="s">
        <v>331</v>
      </c>
      <c r="I278" s="172" t="s">
        <v>331</v>
      </c>
      <c r="J278" s="413"/>
      <c r="K278" s="56"/>
      <c r="L278" s="56"/>
    </row>
    <row r="279" spans="1:13" x14ac:dyDescent="0.25">
      <c r="A279" s="72"/>
      <c r="C279" s="160" t="s">
        <v>332</v>
      </c>
      <c r="D279" s="160"/>
      <c r="E279" s="172"/>
      <c r="F279" s="690"/>
      <c r="G279" s="172"/>
      <c r="H279" s="172"/>
      <c r="I279" s="172"/>
      <c r="J279" s="413"/>
      <c r="K279" s="56"/>
      <c r="L279" s="56"/>
    </row>
    <row r="280" spans="1:13" ht="13" thickBot="1" x14ac:dyDescent="0.3">
      <c r="A280" s="72"/>
      <c r="C280" s="161" t="s">
        <v>333</v>
      </c>
      <c r="D280" s="161"/>
      <c r="E280" s="182">
        <v>0</v>
      </c>
      <c r="F280" s="714">
        <v>0</v>
      </c>
      <c r="G280" s="182">
        <v>0</v>
      </c>
      <c r="H280" s="182">
        <v>0</v>
      </c>
      <c r="I280" s="182">
        <v>0</v>
      </c>
      <c r="J280" s="413"/>
      <c r="K280" s="56"/>
      <c r="L280" s="56"/>
    </row>
    <row r="281" spans="1:13" ht="13" thickBot="1" x14ac:dyDescent="0.3">
      <c r="C281" s="161" t="s">
        <v>334</v>
      </c>
      <c r="D281" s="161"/>
      <c r="E281" s="183">
        <f>SUM(E280)</f>
        <v>0</v>
      </c>
      <c r="F281" s="715">
        <f t="shared" ref="F281:I281" si="23">SUM(F280)</f>
        <v>0</v>
      </c>
      <c r="G281" s="183">
        <f t="shared" si="23"/>
        <v>0</v>
      </c>
      <c r="H281" s="183">
        <f t="shared" si="23"/>
        <v>0</v>
      </c>
      <c r="I281" s="183">
        <f t="shared" si="23"/>
        <v>0</v>
      </c>
      <c r="J281" s="413"/>
      <c r="K281" s="56"/>
      <c r="L281" s="56"/>
    </row>
    <row r="282" spans="1:13" ht="13" thickTop="1" x14ac:dyDescent="0.25">
      <c r="C282" s="184"/>
      <c r="D282" s="184"/>
      <c r="E282" s="185"/>
      <c r="F282" s="185"/>
      <c r="G282" s="185"/>
      <c r="H282" s="185"/>
      <c r="I282" s="185"/>
      <c r="J282" s="413"/>
      <c r="K282" s="56"/>
      <c r="L282" s="56"/>
    </row>
    <row r="283" spans="1:13" ht="25.5" customHeight="1" x14ac:dyDescent="0.25">
      <c r="A283" s="72"/>
      <c r="C283" s="937" t="s">
        <v>335</v>
      </c>
      <c r="D283" s="937"/>
      <c r="E283" s="938"/>
      <c r="F283" s="939"/>
      <c r="G283" s="939"/>
      <c r="H283" s="939"/>
      <c r="I283" s="939"/>
      <c r="J283" s="939"/>
      <c r="K283" s="56"/>
      <c r="L283" s="56"/>
    </row>
    <row r="284" spans="1:13" x14ac:dyDescent="0.25">
      <c r="A284" s="72"/>
      <c r="C284" s="403"/>
      <c r="D284" s="403"/>
      <c r="E284" s="403"/>
      <c r="F284" s="186"/>
      <c r="G284" s="186"/>
      <c r="H284" s="186"/>
      <c r="I284" s="186"/>
      <c r="J284" s="186"/>
      <c r="K284" s="56"/>
      <c r="L284" s="56"/>
    </row>
    <row r="285" spans="1:13" ht="12.75" customHeight="1" x14ac:dyDescent="0.25">
      <c r="A285" s="72"/>
      <c r="C285" s="942" t="s">
        <v>336</v>
      </c>
      <c r="D285" s="682"/>
      <c r="E285" s="682"/>
      <c r="F285" s="942" t="s">
        <v>337</v>
      </c>
      <c r="G285" s="942"/>
      <c r="H285" s="942"/>
      <c r="I285" s="942"/>
      <c r="J285" s="186"/>
      <c r="K285" s="56"/>
      <c r="L285" s="56"/>
    </row>
    <row r="286" spans="1:13" ht="13.5" customHeight="1" x14ac:dyDescent="0.25">
      <c r="A286" s="72"/>
      <c r="C286" s="942"/>
      <c r="D286" s="682"/>
      <c r="E286" s="682" t="s">
        <v>96</v>
      </c>
      <c r="F286" s="942" t="s">
        <v>338</v>
      </c>
      <c r="G286" s="942"/>
      <c r="H286" s="942" t="s">
        <v>339</v>
      </c>
      <c r="I286" s="942" t="s">
        <v>340</v>
      </c>
      <c r="J286" s="186"/>
      <c r="K286" s="56"/>
      <c r="L286" s="56"/>
    </row>
    <row r="287" spans="1:13" ht="26.25" customHeight="1" x14ac:dyDescent="0.25">
      <c r="A287" s="72"/>
      <c r="C287" s="942"/>
      <c r="D287" s="682"/>
      <c r="E287" s="682" t="str">
        <f>F271</f>
        <v>2023/24</v>
      </c>
      <c r="F287" s="682" t="s">
        <v>341</v>
      </c>
      <c r="G287" s="682" t="s">
        <v>342</v>
      </c>
      <c r="H287" s="942"/>
      <c r="I287" s="942"/>
      <c r="J287" s="186"/>
      <c r="K287" s="56"/>
      <c r="L287" s="56"/>
    </row>
    <row r="288" spans="1:13" x14ac:dyDescent="0.25">
      <c r="A288" s="72"/>
      <c r="C288" s="942"/>
      <c r="D288" s="682"/>
      <c r="E288" s="682" t="s">
        <v>97</v>
      </c>
      <c r="F288" s="682" t="s">
        <v>97</v>
      </c>
      <c r="G288" s="682" t="s">
        <v>97</v>
      </c>
      <c r="H288" s="682" t="s">
        <v>97</v>
      </c>
      <c r="I288" s="682" t="s">
        <v>97</v>
      </c>
      <c r="J288" s="186"/>
      <c r="K288" s="56"/>
      <c r="L288" s="56"/>
    </row>
    <row r="289" spans="1:13" x14ac:dyDescent="0.25">
      <c r="A289" s="72"/>
      <c r="C289" s="406" t="s">
        <v>343</v>
      </c>
      <c r="D289" s="174"/>
      <c r="E289" s="687">
        <v>0</v>
      </c>
      <c r="F289" s="173">
        <v>0</v>
      </c>
      <c r="G289" s="173">
        <v>0</v>
      </c>
      <c r="H289" s="173">
        <v>0</v>
      </c>
      <c r="I289" s="173">
        <v>0</v>
      </c>
      <c r="J289" s="186"/>
      <c r="K289" s="56"/>
      <c r="L289" s="56"/>
    </row>
    <row r="290" spans="1:13" x14ac:dyDescent="0.25">
      <c r="A290" s="72"/>
      <c r="C290" s="410" t="s">
        <v>344</v>
      </c>
      <c r="D290" s="174"/>
      <c r="E290" s="687">
        <v>0</v>
      </c>
      <c r="F290" s="173">
        <v>0</v>
      </c>
      <c r="G290" s="173">
        <v>0</v>
      </c>
      <c r="H290" s="173">
        <v>0</v>
      </c>
      <c r="I290" s="173">
        <v>0</v>
      </c>
      <c r="J290" s="186"/>
      <c r="K290" s="56"/>
      <c r="L290" s="56"/>
    </row>
    <row r="291" spans="1:13" x14ac:dyDescent="0.25">
      <c r="A291" s="72"/>
      <c r="C291" s="187" t="s">
        <v>345</v>
      </c>
      <c r="D291" s="174"/>
      <c r="E291" s="687">
        <v>0</v>
      </c>
      <c r="F291" s="173">
        <v>0</v>
      </c>
      <c r="G291" s="173">
        <v>0</v>
      </c>
      <c r="H291" s="173">
        <v>0</v>
      </c>
      <c r="I291" s="173">
        <v>0</v>
      </c>
      <c r="J291" s="186"/>
      <c r="K291" s="56"/>
      <c r="L291" s="56"/>
      <c r="M291" s="25"/>
    </row>
    <row r="292" spans="1:13" x14ac:dyDescent="0.25">
      <c r="A292" s="72"/>
      <c r="C292" s="406" t="s">
        <v>346</v>
      </c>
      <c r="D292" s="174"/>
      <c r="E292" s="687">
        <v>0</v>
      </c>
      <c r="F292" s="173">
        <v>0</v>
      </c>
      <c r="G292" s="173">
        <v>0</v>
      </c>
      <c r="H292" s="173">
        <v>0</v>
      </c>
      <c r="I292" s="173">
        <v>0</v>
      </c>
      <c r="J292" s="186"/>
      <c r="K292" s="56"/>
      <c r="L292" s="56"/>
      <c r="M292" s="25"/>
    </row>
    <row r="293" spans="1:13" x14ac:dyDescent="0.25">
      <c r="A293" s="72"/>
      <c r="C293" s="406" t="s">
        <v>347</v>
      </c>
      <c r="D293" s="174"/>
      <c r="E293" s="687">
        <v>0</v>
      </c>
      <c r="F293" s="173">
        <v>0</v>
      </c>
      <c r="G293" s="173">
        <v>0</v>
      </c>
      <c r="H293" s="173">
        <v>0</v>
      </c>
      <c r="I293" s="173">
        <v>0</v>
      </c>
      <c r="J293" s="186"/>
      <c r="K293" s="56"/>
      <c r="L293" s="56"/>
      <c r="M293" s="25"/>
    </row>
    <row r="294" spans="1:13" x14ac:dyDescent="0.25">
      <c r="A294" s="72"/>
      <c r="C294" s="406" t="s">
        <v>348</v>
      </c>
      <c r="D294" s="174"/>
      <c r="E294" s="687">
        <v>0</v>
      </c>
      <c r="F294" s="173">
        <v>0</v>
      </c>
      <c r="G294" s="173">
        <v>0</v>
      </c>
      <c r="H294" s="173">
        <v>0</v>
      </c>
      <c r="I294" s="173">
        <v>0</v>
      </c>
      <c r="J294" s="186"/>
      <c r="K294" s="56"/>
      <c r="L294" s="56"/>
      <c r="M294" s="25"/>
    </row>
    <row r="295" spans="1:13" x14ac:dyDescent="0.25">
      <c r="A295" s="72"/>
      <c r="C295" s="188" t="s">
        <v>349</v>
      </c>
      <c r="D295" s="176"/>
      <c r="E295" s="716">
        <v>0</v>
      </c>
      <c r="F295" s="176">
        <v>0</v>
      </c>
      <c r="G295" s="176">
        <v>0</v>
      </c>
      <c r="H295" s="176">
        <v>0</v>
      </c>
      <c r="I295" s="176">
        <v>0</v>
      </c>
      <c r="J295" s="186"/>
      <c r="K295" s="56"/>
      <c r="L295" s="56"/>
      <c r="M295" s="25"/>
    </row>
    <row r="296" spans="1:13" x14ac:dyDescent="0.25">
      <c r="A296" s="72"/>
      <c r="C296" s="406" t="s">
        <v>350</v>
      </c>
      <c r="D296" s="174"/>
      <c r="E296" s="711">
        <f>SUM(E289:E295)</f>
        <v>0</v>
      </c>
      <c r="F296" s="174">
        <f>SUM(F289:F295)</f>
        <v>0</v>
      </c>
      <c r="G296" s="174">
        <f t="shared" ref="G296:I296" si="24">SUM(G289:G295)</f>
        <v>0</v>
      </c>
      <c r="H296" s="174">
        <f t="shared" si="24"/>
        <v>0</v>
      </c>
      <c r="I296" s="174">
        <f t="shared" si="24"/>
        <v>0</v>
      </c>
      <c r="J296" s="186"/>
      <c r="K296" s="56"/>
      <c r="L296" s="56"/>
      <c r="M296" s="25"/>
    </row>
    <row r="297" spans="1:13" x14ac:dyDescent="0.25">
      <c r="A297" s="72"/>
      <c r="C297" s="406" t="s">
        <v>351</v>
      </c>
      <c r="D297" s="174"/>
      <c r="E297" s="687">
        <v>0</v>
      </c>
      <c r="F297" s="174"/>
      <c r="G297" s="174"/>
      <c r="H297" s="174"/>
      <c r="I297" s="174"/>
      <c r="J297" s="189"/>
      <c r="K297" s="56"/>
      <c r="L297" s="56"/>
      <c r="M297" s="25"/>
    </row>
    <row r="298" spans="1:13" x14ac:dyDescent="0.25">
      <c r="A298" s="72"/>
      <c r="C298" s="406" t="s">
        <v>352</v>
      </c>
      <c r="D298" s="174"/>
      <c r="E298" s="687">
        <v>0</v>
      </c>
      <c r="F298" s="174"/>
      <c r="G298" s="174"/>
      <c r="H298" s="174"/>
      <c r="I298" s="174"/>
      <c r="J298" s="189"/>
      <c r="K298" s="56"/>
      <c r="L298" s="56"/>
      <c r="M298" s="25"/>
    </row>
    <row r="299" spans="1:13" x14ac:dyDescent="0.25">
      <c r="A299" s="72"/>
      <c r="C299" s="190" t="s">
        <v>353</v>
      </c>
      <c r="D299" s="175"/>
      <c r="E299" s="717">
        <f>E296+E298+E297</f>
        <v>0</v>
      </c>
      <c r="F299" s="174"/>
      <c r="G299" s="174"/>
      <c r="H299" s="174"/>
      <c r="I299" s="174"/>
      <c r="J299" s="189"/>
      <c r="K299" s="56"/>
      <c r="L299" s="56"/>
      <c r="M299" s="25"/>
    </row>
    <row r="300" spans="1:13" s="30" customFormat="1" x14ac:dyDescent="0.25">
      <c r="A300" s="72"/>
      <c r="B300" s="62"/>
      <c r="C300" s="191"/>
      <c r="D300" s="174"/>
      <c r="E300" s="174"/>
      <c r="F300" s="174"/>
      <c r="G300" s="174"/>
      <c r="H300" s="174"/>
      <c r="I300" s="174"/>
      <c r="J300" s="189"/>
      <c r="K300" s="56"/>
      <c r="L300" s="56"/>
      <c r="M300" s="25"/>
    </row>
    <row r="301" spans="1:13" ht="22.5" customHeight="1" x14ac:dyDescent="0.25">
      <c r="A301" s="72"/>
      <c r="C301" s="940" t="s">
        <v>354</v>
      </c>
      <c r="D301" s="940"/>
      <c r="E301" s="941"/>
      <c r="F301" s="941"/>
      <c r="G301" s="941"/>
      <c r="H301" s="941"/>
      <c r="I301" s="941"/>
      <c r="J301" s="941"/>
      <c r="K301" s="56"/>
      <c r="L301" s="56"/>
      <c r="M301" s="25"/>
    </row>
    <row r="302" spans="1:13" ht="12.75" customHeight="1" x14ac:dyDescent="0.25">
      <c r="A302" s="72"/>
      <c r="C302" s="942" t="s">
        <v>336</v>
      </c>
      <c r="D302" s="682"/>
      <c r="E302" s="682"/>
      <c r="F302" s="942" t="s">
        <v>337</v>
      </c>
      <c r="G302" s="942"/>
      <c r="H302" s="942"/>
      <c r="I302" s="942"/>
      <c r="J302" s="186"/>
      <c r="K302" s="56"/>
      <c r="L302" s="56"/>
      <c r="M302" s="25"/>
    </row>
    <row r="303" spans="1:13" ht="14.25" customHeight="1" x14ac:dyDescent="0.25">
      <c r="A303" s="72"/>
      <c r="C303" s="942"/>
      <c r="D303" s="682"/>
      <c r="E303" s="682" t="s">
        <v>96</v>
      </c>
      <c r="F303" s="942" t="s">
        <v>338</v>
      </c>
      <c r="G303" s="942"/>
      <c r="H303" s="942" t="s">
        <v>339</v>
      </c>
      <c r="I303" s="942" t="s">
        <v>340</v>
      </c>
      <c r="J303" s="186"/>
      <c r="K303" s="56"/>
      <c r="L303" s="56"/>
      <c r="M303" s="25"/>
    </row>
    <row r="304" spans="1:13" ht="23.25" customHeight="1" x14ac:dyDescent="0.25">
      <c r="A304" s="72"/>
      <c r="C304" s="942"/>
      <c r="D304" s="682"/>
      <c r="E304" s="682" t="str">
        <f>E287</f>
        <v>2023/24</v>
      </c>
      <c r="F304" s="682" t="s">
        <v>341</v>
      </c>
      <c r="G304" s="682" t="s">
        <v>342</v>
      </c>
      <c r="H304" s="942"/>
      <c r="I304" s="942"/>
      <c r="J304" s="186"/>
      <c r="K304" s="56"/>
      <c r="L304" s="56"/>
      <c r="M304" s="25"/>
    </row>
    <row r="305" spans="1:13" x14ac:dyDescent="0.25">
      <c r="A305" s="72"/>
      <c r="C305" s="187" t="s">
        <v>343</v>
      </c>
      <c r="D305" s="192"/>
      <c r="E305" s="687">
        <v>0</v>
      </c>
      <c r="F305" s="173">
        <v>0</v>
      </c>
      <c r="G305" s="173">
        <v>0</v>
      </c>
      <c r="H305" s="173">
        <v>0</v>
      </c>
      <c r="I305" s="173">
        <v>0</v>
      </c>
      <c r="J305" s="186"/>
      <c r="K305" s="56"/>
      <c r="L305" s="56"/>
      <c r="M305" s="25"/>
    </row>
    <row r="306" spans="1:13" x14ac:dyDescent="0.25">
      <c r="A306" s="72"/>
      <c r="C306" s="187" t="s">
        <v>344</v>
      </c>
      <c r="D306" s="192"/>
      <c r="E306" s="687">
        <v>0</v>
      </c>
      <c r="F306" s="173">
        <v>0</v>
      </c>
      <c r="G306" s="173">
        <v>0</v>
      </c>
      <c r="H306" s="173">
        <v>0</v>
      </c>
      <c r="I306" s="173">
        <v>0</v>
      </c>
      <c r="J306" s="186"/>
      <c r="K306" s="56"/>
      <c r="L306" s="56"/>
      <c r="M306" s="25"/>
    </row>
    <row r="307" spans="1:13" x14ac:dyDescent="0.25">
      <c r="A307" s="72"/>
      <c r="C307" s="187" t="s">
        <v>345</v>
      </c>
      <c r="D307" s="192"/>
      <c r="E307" s="687">
        <v>0</v>
      </c>
      <c r="F307" s="173">
        <v>0</v>
      </c>
      <c r="G307" s="173">
        <v>0</v>
      </c>
      <c r="H307" s="173">
        <v>0</v>
      </c>
      <c r="I307" s="173">
        <v>0</v>
      </c>
      <c r="J307" s="186"/>
      <c r="K307" s="56"/>
      <c r="L307" s="56"/>
    </row>
    <row r="308" spans="1:13" x14ac:dyDescent="0.25">
      <c r="A308" s="72"/>
      <c r="C308" s="187" t="s">
        <v>346</v>
      </c>
      <c r="D308" s="192"/>
      <c r="E308" s="687">
        <v>0</v>
      </c>
      <c r="F308" s="173">
        <v>0</v>
      </c>
      <c r="G308" s="173">
        <v>0</v>
      </c>
      <c r="H308" s="173">
        <v>0</v>
      </c>
      <c r="I308" s="173">
        <v>0</v>
      </c>
      <c r="J308" s="186"/>
      <c r="K308" s="56"/>
      <c r="L308" s="56"/>
    </row>
    <row r="309" spans="1:13" x14ac:dyDescent="0.25">
      <c r="A309" s="72"/>
      <c r="C309" s="187" t="s">
        <v>347</v>
      </c>
      <c r="D309" s="192"/>
      <c r="E309" s="687">
        <v>0</v>
      </c>
      <c r="F309" s="173">
        <v>0</v>
      </c>
      <c r="G309" s="173">
        <v>0</v>
      </c>
      <c r="H309" s="173">
        <v>0</v>
      </c>
      <c r="I309" s="173">
        <v>0</v>
      </c>
      <c r="J309" s="186"/>
      <c r="K309" s="56"/>
      <c r="L309" s="56"/>
    </row>
    <row r="310" spans="1:13" x14ac:dyDescent="0.25">
      <c r="A310" s="72"/>
      <c r="C310" s="187" t="s">
        <v>348</v>
      </c>
      <c r="D310" s="192"/>
      <c r="E310" s="687">
        <v>0</v>
      </c>
      <c r="F310" s="173">
        <v>0</v>
      </c>
      <c r="G310" s="173">
        <v>0</v>
      </c>
      <c r="H310" s="173">
        <v>0</v>
      </c>
      <c r="I310" s="173">
        <v>0</v>
      </c>
      <c r="J310" s="186"/>
      <c r="K310" s="56"/>
      <c r="L310" s="56"/>
    </row>
    <row r="311" spans="1:13" x14ac:dyDescent="0.25">
      <c r="A311" s="72"/>
      <c r="C311" s="188" t="s">
        <v>349</v>
      </c>
      <c r="D311" s="193"/>
      <c r="E311" s="716">
        <v>0</v>
      </c>
      <c r="F311" s="176">
        <v>0</v>
      </c>
      <c r="G311" s="176">
        <v>0</v>
      </c>
      <c r="H311" s="176">
        <v>0</v>
      </c>
      <c r="I311" s="176">
        <v>0</v>
      </c>
      <c r="J311" s="186"/>
      <c r="K311" s="56"/>
      <c r="L311" s="56"/>
    </row>
    <row r="312" spans="1:13" x14ac:dyDescent="0.25">
      <c r="A312" s="72"/>
      <c r="C312" s="190" t="s">
        <v>355</v>
      </c>
      <c r="D312" s="194"/>
      <c r="E312" s="685">
        <f>SUM(E305:E311)</f>
        <v>0</v>
      </c>
      <c r="F312" s="175">
        <f>SUM(F305:F311)</f>
        <v>0</v>
      </c>
      <c r="G312" s="175">
        <f t="shared" ref="G312:I312" si="25">SUM(G305:G311)</f>
        <v>0</v>
      </c>
      <c r="H312" s="175">
        <f t="shared" si="25"/>
        <v>0</v>
      </c>
      <c r="I312" s="175">
        <f t="shared" si="25"/>
        <v>0</v>
      </c>
      <c r="J312" s="186"/>
      <c r="K312" s="56"/>
      <c r="L312" s="56"/>
    </row>
    <row r="313" spans="1:13" ht="1.5" customHeight="1" x14ac:dyDescent="0.25">
      <c r="J313" s="56"/>
      <c r="K313" s="56"/>
      <c r="L313" s="56"/>
    </row>
    <row r="314" spans="1:13" ht="5.25" hidden="1" customHeight="1" x14ac:dyDescent="0.25">
      <c r="J314" s="56"/>
      <c r="K314" s="56"/>
      <c r="L314" s="56"/>
    </row>
  </sheetData>
  <mergeCells count="45">
    <mergeCell ref="C209:D209"/>
    <mergeCell ref="C193:D193"/>
    <mergeCell ref="C194:D194"/>
    <mergeCell ref="C198:D198"/>
    <mergeCell ref="C10:I10"/>
    <mergeCell ref="C11:I11"/>
    <mergeCell ref="F23:F24"/>
    <mergeCell ref="G23:I24"/>
    <mergeCell ref="F68:F69"/>
    <mergeCell ref="C3:I3"/>
    <mergeCell ref="C5:I5"/>
    <mergeCell ref="C7:I7"/>
    <mergeCell ref="C8:I8"/>
    <mergeCell ref="C9:I9"/>
    <mergeCell ref="C302:C304"/>
    <mergeCell ref="C196:D196"/>
    <mergeCell ref="C145:D145"/>
    <mergeCell ref="C153:D153"/>
    <mergeCell ref="G68:I69"/>
    <mergeCell ref="C161:D161"/>
    <mergeCell ref="G167:I168"/>
    <mergeCell ref="C201:D201"/>
    <mergeCell ref="G269:I270"/>
    <mergeCell ref="F269:F270"/>
    <mergeCell ref="F167:F168"/>
    <mergeCell ref="F214:F215"/>
    <mergeCell ref="C187:D187"/>
    <mergeCell ref="C173:D173"/>
    <mergeCell ref="C192:D192"/>
    <mergeCell ref="C210:D210"/>
    <mergeCell ref="F302:I302"/>
    <mergeCell ref="F303:G303"/>
    <mergeCell ref="H286:H287"/>
    <mergeCell ref="I286:I287"/>
    <mergeCell ref="H303:H304"/>
    <mergeCell ref="I303:I304"/>
    <mergeCell ref="G214:I215"/>
    <mergeCell ref="C283:J283"/>
    <mergeCell ref="C301:J301"/>
    <mergeCell ref="F286:G286"/>
    <mergeCell ref="F285:I285"/>
    <mergeCell ref="C285:C288"/>
    <mergeCell ref="C231:D231"/>
    <mergeCell ref="C244:D244"/>
    <mergeCell ref="C259:D259"/>
  </mergeCells>
  <phoneticPr fontId="8" type="noConversion"/>
  <printOptions horizontalCentered="1"/>
  <pageMargins left="0.23622047244094491" right="0.23622047244094491" top="0.74803149606299213" bottom="0.74803149606299213" header="0.31496062992125984" footer="0.31496062992125984"/>
  <pageSetup paperSize="9" scale="90" firstPageNumber="2" fitToHeight="0" orientation="portrait" r:id="rId1"/>
  <headerFooter alignWithMargins="0"/>
  <rowBreaks count="6" manualBreakCount="6">
    <brk id="19" max="9" man="1"/>
    <brk id="64" max="9" man="1"/>
    <brk id="117" max="9" man="1"/>
    <brk id="163" max="9" man="1"/>
    <brk id="210" max="9" man="1"/>
    <brk id="265" max="9" man="1"/>
  </rowBreaks>
  <colBreaks count="1" manualBreakCount="1">
    <brk id="10" max="319"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DBF2BC6B9D944384551BF15455FC25" ma:contentTypeVersion="1" ma:contentTypeDescription="Create a new document." ma:contentTypeScope="" ma:versionID="a6b33992ab14115c562fc50527b28f9f">
  <xsd:schema xmlns:xsd="http://www.w3.org/2001/XMLSchema" xmlns:xs="http://www.w3.org/2001/XMLSchema" xmlns:p="http://schemas.microsoft.com/office/2006/metadata/properties" targetNamespace="http://schemas.microsoft.com/office/2006/metadata/properties" ma:root="true" ma:fieldsID="d1d58913b71d4352a14d4bc70ef5608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4E1348A-69A0-4811-8EB2-1F1BDC709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1921268-2172-425B-9EA7-45114426D5FA}">
  <ds:schemaRefs>
    <ds:schemaRef ds:uri="http://schemas.microsoft.com/sharepoint/v3/contenttype/forms"/>
  </ds:schemaRefs>
</ds:datastoreItem>
</file>

<file path=customXml/itemProps3.xml><?xml version="1.0" encoding="utf-8"?>
<ds:datastoreItem xmlns:ds="http://schemas.openxmlformats.org/officeDocument/2006/customXml" ds:itemID="{811755C0-2DD4-4B7C-A700-D5480AAF5D2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Title</vt:lpstr>
      <vt:lpstr>Contents</vt:lpstr>
      <vt:lpstr> Mayor&amp;CEO</vt:lpstr>
      <vt:lpstr>CFO or Executive Summary</vt:lpstr>
      <vt:lpstr>Budget Influences</vt:lpstr>
      <vt:lpstr>Economic Assumptions</vt:lpstr>
      <vt:lpstr>1</vt:lpstr>
      <vt:lpstr>2</vt:lpstr>
      <vt:lpstr>3</vt:lpstr>
      <vt:lpstr>3.1</vt:lpstr>
      <vt:lpstr>3.1 (optional)</vt:lpstr>
      <vt:lpstr>4.1.2.3.4</vt:lpstr>
      <vt:lpstr>4.1.2.3.4 (optional)</vt:lpstr>
      <vt:lpstr>4.5</vt:lpstr>
      <vt:lpstr>4.6</vt:lpstr>
      <vt:lpstr>4.7 (if applicable)</vt:lpstr>
      <vt:lpstr>5</vt:lpstr>
      <vt:lpstr>6</vt:lpstr>
      <vt:lpstr>7 (10 yr FS option)</vt:lpstr>
      <vt:lpstr>Changes</vt:lpstr>
      <vt:lpstr>Title!myBookmark</vt:lpstr>
      <vt:lpstr>' Mayor&amp;CEO'!Print_Area</vt:lpstr>
      <vt:lpstr>'1'!Print_Area</vt:lpstr>
      <vt:lpstr>'2'!Print_Area</vt:lpstr>
      <vt:lpstr>'3'!Print_Area</vt:lpstr>
      <vt:lpstr>'3.1'!Print_Area</vt:lpstr>
      <vt:lpstr>'3.1 (optional)'!Print_Area</vt:lpstr>
      <vt:lpstr>'4.1.2.3.4'!Print_Area</vt:lpstr>
      <vt:lpstr>'4.1.2.3.4 (optional)'!Print_Area</vt:lpstr>
      <vt:lpstr>'4.5'!Print_Area</vt:lpstr>
      <vt:lpstr>'4.7 (if applicable)'!Print_Area</vt:lpstr>
      <vt:lpstr>'5'!Print_Area</vt:lpstr>
      <vt:lpstr>'6'!Print_Area</vt:lpstr>
      <vt:lpstr>'7 (10 yr FS option)'!Print_Area</vt:lpstr>
      <vt:lpstr>'Budget Influences'!Print_Area</vt:lpstr>
      <vt:lpstr>'CFO or Executive Summary'!Print_Area</vt:lpstr>
      <vt:lpstr>Contents!Print_Area</vt:lpstr>
      <vt:lpstr>'Economic Assumptions'!Print_Area</vt:lpstr>
      <vt:lpstr>Title!Print_Area</vt:lpstr>
    </vt:vector>
  </TitlesOfParts>
  <Manager/>
  <Company>City of Darebin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Victorian city council model budget spreadsheet 2020-21</dc:title>
  <dc:subject/>
  <dc:creator>martin.thompson@crowehorwath.com.au</dc:creator>
  <cp:keywords/>
  <dc:description/>
  <cp:lastModifiedBy>Sadiq Hussaini (DJPR)</cp:lastModifiedBy>
  <cp:revision/>
  <cp:lastPrinted>2023-02-22T03:44:33Z</cp:lastPrinted>
  <dcterms:created xsi:type="dcterms:W3CDTF">2007-03-01T03:43:31Z</dcterms:created>
  <dcterms:modified xsi:type="dcterms:W3CDTF">2023-02-22T04:39:36Z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Comment">
    <vt:lpwstr/>
  </property>
  <property fmtid="{D5CDD505-2E9C-101B-9397-08002B2CF9AE}" pid="3" name="Objective-CreationStamp">
    <vt:filetime>2008-01-24T13:00:00Z</vt:filetime>
  </property>
  <property fmtid="{D5CDD505-2E9C-101B-9397-08002B2CF9AE}" pid="4" name="Objective-Id">
    <vt:lpwstr>A453563</vt:lpwstr>
  </property>
  <property fmtid="{D5CDD505-2E9C-101B-9397-08002B2CF9AE}" pid="5" name="Objective-IsApproved">
    <vt:lpwstr>No</vt:lpwstr>
  </property>
  <property fmtid="{D5CDD505-2E9C-101B-9397-08002B2CF9AE}" pid="6" name="Objective-IsPublished">
    <vt:lpwstr>No</vt:lpwstr>
  </property>
  <property fmtid="{D5CDD505-2E9C-101B-9397-08002B2CF9AE}" pid="7" name="Objective-DatePublished">
    <vt:lpwstr/>
  </property>
  <property fmtid="{D5CDD505-2E9C-101B-9397-08002B2CF9AE}" pid="8" name="Objective-ModificationStamp">
    <vt:filetime>2008-01-24T13:00:00Z</vt:filetime>
  </property>
  <property fmtid="{D5CDD505-2E9C-101B-9397-08002B2CF9AE}" pid="9" name="Objective-Owner">
    <vt:lpwstr>Mark Davies</vt:lpwstr>
  </property>
  <property fmtid="{D5CDD505-2E9C-101B-9397-08002B2CF9AE}" pid="10" name="Objective-Path">
    <vt:lpwstr>Darebin City Council Global Folder:Business Administration Folders:Corporate Services - Business Administration Folders:General Manager Corporate Services - Business Administration Folders:ICAA Model Budget Taskforce:ICAA Model Budget year ended 30 June 2</vt:lpwstr>
  </property>
  <property fmtid="{D5CDD505-2E9C-101B-9397-08002B2CF9AE}" pid="11" name="Objective-Parent">
    <vt:lpwstr>ICAA Model Budget year ended 30 June 2009</vt:lpwstr>
  </property>
  <property fmtid="{D5CDD505-2E9C-101B-9397-08002B2CF9AE}" pid="12" name="Objective-State">
    <vt:lpwstr>Being Edited</vt:lpwstr>
  </property>
  <property fmtid="{D5CDD505-2E9C-101B-9397-08002B2CF9AE}" pid="13" name="Objective-Title">
    <vt:lpwstr>ICAA Model Budget EXCEL TEMPLATE year ended 30 June 2009</vt:lpwstr>
  </property>
  <property fmtid="{D5CDD505-2E9C-101B-9397-08002B2CF9AE}" pid="14" name="Objective-Version">
    <vt:lpwstr>0.2</vt:lpwstr>
  </property>
  <property fmtid="{D5CDD505-2E9C-101B-9397-08002B2CF9AE}" pid="15" name="Objective-VersionComment">
    <vt:lpwstr>Version 2</vt:lpwstr>
  </property>
  <property fmtid="{D5CDD505-2E9C-101B-9397-08002B2CF9AE}" pid="16" name="Objective-VersionNumber">
    <vt:i4>2</vt:i4>
  </property>
  <property fmtid="{D5CDD505-2E9C-101B-9397-08002B2CF9AE}" pid="17" name="Objective-FileNumber">
    <vt:lpwstr/>
  </property>
  <property fmtid="{D5CDD505-2E9C-101B-9397-08002B2CF9AE}" pid="18" name="Objective-Classification">
    <vt:lpwstr>Not classified</vt:lpwstr>
  </property>
  <property fmtid="{D5CDD505-2E9C-101B-9397-08002B2CF9AE}" pid="19" name="Objective-Caveats">
    <vt:lpwstr/>
  </property>
  <property fmtid="{D5CDD505-2E9C-101B-9397-08002B2CF9AE}" pid="20" name="Objective-Additional Information [system]">
    <vt:lpwstr/>
  </property>
  <property fmtid="{D5CDD505-2E9C-101B-9397-08002B2CF9AE}" pid="21" name="_NewReviewCycle">
    <vt:lpwstr/>
  </property>
  <property fmtid="{D5CDD505-2E9C-101B-9397-08002B2CF9AE}" pid="22" name="ContentTypeId">
    <vt:lpwstr>0x01010041DBF2BC6B9D944384551BF15455FC25</vt:lpwstr>
  </property>
  <property fmtid="{D5CDD505-2E9C-101B-9397-08002B2CF9AE}" pid="23" name="AGLSSubject">
    <vt:lpwstr>30;#Budgets|1c85addd-5d71-4150-8a04-dcc90e22cc28</vt:lpwstr>
  </property>
  <property fmtid="{D5CDD505-2E9C-101B-9397-08002B2CF9AE}" pid="24" name="_dlc_DocIdItemGuid">
    <vt:lpwstr>1417ade8-f267-4c6e-8c41-b0b57a586fe0</vt:lpwstr>
  </property>
  <property fmtid="{D5CDD505-2E9C-101B-9397-08002B2CF9AE}" pid="25" name="Section">
    <vt:lpwstr/>
  </property>
  <property fmtid="{D5CDD505-2E9C-101B-9397-08002B2CF9AE}" pid="26" name="Sub-Section">
    <vt:lpwstr/>
  </property>
  <property fmtid="{D5CDD505-2E9C-101B-9397-08002B2CF9AE}" pid="27" name="Agency">
    <vt:lpwstr>1;#Department of Environment, Land, Water and Planning|607a3f87-1228-4cd9-82a5-076aa8776274</vt:lpwstr>
  </property>
  <property fmtid="{D5CDD505-2E9C-101B-9397-08002B2CF9AE}" pid="28" name="Branch">
    <vt:lpwstr>6;#Sector Performance and Development|76390a19-a1fc-4284-a89c-58f68cd51307</vt:lpwstr>
  </property>
  <property fmtid="{D5CDD505-2E9C-101B-9397-08002B2CF9AE}" pid="29" name="Division">
    <vt:lpwstr>5;#Local Government Victoria|f6ecfee0-2e0c-4d0c-8535-bce6333ce498</vt:lpwstr>
  </property>
  <property fmtid="{D5CDD505-2E9C-101B-9397-08002B2CF9AE}" pid="30" name="Group1">
    <vt:lpwstr>4;#Local Infrastructure|35232ce7-1039-46ab-a331-4c8e969be43f</vt:lpwstr>
  </property>
  <property fmtid="{D5CDD505-2E9C-101B-9397-08002B2CF9AE}" pid="31" name="Dissemination Limiting Marker">
    <vt:lpwstr>2;#FOUO|955eb6fc-b35a-4808-8aa5-31e514fa3f26</vt:lpwstr>
  </property>
  <property fmtid="{D5CDD505-2E9C-101B-9397-08002B2CF9AE}" pid="32" name="Security Classification">
    <vt:lpwstr>3;#Unclassified|7fa379f4-4aba-4692-ab80-7d39d3a23cf4</vt:lpwstr>
  </property>
  <property fmtid="{D5CDD505-2E9C-101B-9397-08002B2CF9AE}" pid="33" name="Local Government Authority (LGA)">
    <vt:lpwstr>132;#All LGAs|d72c2f90-2b50-4d7b-bb2d-26e59086c33c</vt:lpwstr>
  </property>
  <property fmtid="{D5CDD505-2E9C-101B-9397-08002B2CF9AE}" pid="34" name="SharedWithUsers">
    <vt:lpwstr>974;#Gerry P Smith (DELWP);#32;#Paul J Roche (DELWP)</vt:lpwstr>
  </property>
  <property fmtid="{D5CDD505-2E9C-101B-9397-08002B2CF9AE}" pid="35" name="Order">
    <vt:r8>305300</vt:r8>
  </property>
  <property fmtid="{D5CDD505-2E9C-101B-9397-08002B2CF9AE}" pid="36" name="AuthorIds_UIVersion_512">
    <vt:lpwstr>29</vt:lpwstr>
  </property>
  <property fmtid="{D5CDD505-2E9C-101B-9397-08002B2CF9AE}" pid="37" name="AuthorIds_UIVersion_2">
    <vt:lpwstr>29</vt:lpwstr>
  </property>
</Properties>
</file>